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<sst xmlns="http://schemas.openxmlformats.org/spreadsheetml/2006/main" count="204" uniqueCount="154">
  <si>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</si>
  <si>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</si>
  <si>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</si>
  <si>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</si>
  <si>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</si>
  <si>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</si>
  <si>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</si>
  <si>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</si>
  <si>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</si>
  <si>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</si>
  <si>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</si>
  <si>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</si>
  <si>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</si>
  <si>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</si>
  <si>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</si>
  <si>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</si>
  <si>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</si>
  <si>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</si>
  <si>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</si>
  <si>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</si>
  <si>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</si>
  <si>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</si>
  <si>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</si>
  <si>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</si>
  <si>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</si>
  <si>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</si>
  <si>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</si>
  <si>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</si>
  <si>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</si>
  <si>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</si>
  <si>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</si>
  <si>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</si>
  <si>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</si>
  <si>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</si>
  <si>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</si>
  <si>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</si>
  <si>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</si>
  <si>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</si>
  <si>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</si>
  <si>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</si>
  <si>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</si>
  <si>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</si>
  <si>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</si>
  <si>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</si>
  <si>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</si>
  <si>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</si>
  <si>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</si>
  <si>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</si>
  <si>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</si>
  <si>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</si>
  <si>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</si>
  <si>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</si>
  <si>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</si>
  <si>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</si>
  <si>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</si>
  <si>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</si>
  <si>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</si>
  <si>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</si>
  <si>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</si>
  <si>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</si>
  <si>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</si>
  <si>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</si>
  <si>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</si>
  <si>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</si>
  <si>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</si>
  <si>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</si>
  <si>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</si>
  <si>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</si>
  <si>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</si>
  <si>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</si>
  <si>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</si>
  <si>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</si>
  <si>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</si>
  <si>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</si>
  <si>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</si>
  <si>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</si>
  <si>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</si>
  <si>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</si>
  <si>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</si>
  <si>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</si>
  <si>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</si>
  <si>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</si>
  <si>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</si>
  <si>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</si>
  <si>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</si>
  <si>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</si>
  <si>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</si>
  <si>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</si>
  <si>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</si>
  <si>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</si>
  <si>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</si>
  <si>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</si>
  <si>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</si>
  <si>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</si>
  <si>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</si>
  <si>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</si>
  <si>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</si>
  <si>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</si>
  <si>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</si>
  <si>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</si>
  <si>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</si>
  <si>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</si>
  <si>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</si>
  <si>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</si>
  <si>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</si>
  <si>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</si>
  <si>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</si>
  <si>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</si>
  <si>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</si>
  <si>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</si>
  <si>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</si>
  <si>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</si>
  <si>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</si>
  <si>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</si>
  <si>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</si>
  <si>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</si>
  <si>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</si>
  <si>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</si>
  <si>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</si>
  <si>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</si>
  <si>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</si>
  <si>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</si>
  <si>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</si>
  <si>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</si>
  <si>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</si>
  <si>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</si>
  <si>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</si>
  <si>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</si>
  <si>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</si>
  <si>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</si>
  <si>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</si>
  <si>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</si>
  <si>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</si>
  <si>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</si>
  <si>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</si>
  <si>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</si>
  <si>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</si>
  <si>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</si>
  <si>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</si>
  <si>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</si>
  <si>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</si>
  <si>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</si>
  <si>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</si>
  <si>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</si>
  <si>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 xml:space="preserve">   Receitas de Eventos</t>
  </si>
  <si>
    <t xml:space="preserve">      Obras em Andamento</t>
  </si>
  <si>
    <t>Superávit (Déficit) do Exercício</t>
  </si>
  <si>
    <t>28/02/2015</t>
  </si>
  <si>
    <t xml:space="preserve">        NO PERÍODO DE 28 DE FEVEREIRO DE 2015 E 31 DE DEZEMBRO DE 2014 E 2014.</t>
  </si>
  <si>
    <t>Saldo em 28 de Fevereiro de 2015</t>
  </si>
  <si>
    <t>Belém, 28 de Fevereiro de 2015.</t>
  </si>
  <si>
    <t xml:space="preserve">                            Belém, 28 de Fevereiro de 2015</t>
  </si>
  <si>
    <t xml:space="preserve">                                      Belém, 28 de Fevereiro de 2015</t>
  </si>
  <si>
    <t>Belém, 28 de Fevereiro de 2015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</si>
</sst>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2">
      <selection activeCell="D58" sqref="D58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42063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251483.04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103147.06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103147.06-G18</f>
        <v>50356.68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52790.38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146737.58000000002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280424.64</v>
      </c>
      <c r="H22" s="5"/>
      <c r="I22" s="5">
        <v>273948.34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f>-235555.54</f>
        <v>-235555.54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3400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0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307</v>
      </c>
      <c r="H31" s="6"/>
      <c r="I31" s="5">
        <f>600+8000</f>
        <v>8600</v>
      </c>
      <c r="K31" s="1"/>
    </row>
    <row r="32" spans="1:11" ht="12.75">
      <c r="A32" t="s">
        <v>129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132</v>
      </c>
      <c r="B34" s="2"/>
      <c r="C34" s="2"/>
      <c r="G34" s="11">
        <v>1598.4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584352.4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G44+G46+G49+G47+G48+G52+G45+G53</f>
        <v>584352.4</v>
      </c>
      <c r="H43" s="1"/>
      <c r="I43" s="11">
        <f>I44+I46+I49+I47+I48+I52+I45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518885.88</v>
      </c>
      <c r="H45" s="6"/>
      <c r="I45" s="5">
        <v>469685.88</v>
      </c>
    </row>
    <row r="46" spans="1:9" ht="12.75">
      <c r="A46" t="s">
        <v>80</v>
      </c>
      <c r="G46" s="5">
        <v>69118.16</v>
      </c>
      <c r="H46" s="6"/>
      <c r="I46" s="5">
        <v>63836.88</v>
      </c>
    </row>
    <row r="47" spans="1:12" ht="12.75">
      <c r="A47" t="s">
        <v>81</v>
      </c>
      <c r="G47" s="5">
        <f>146945.99+603.68</f>
        <v>147549.66999999998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-226338.09</f>
        <v>-226338.09</v>
      </c>
      <c r="H52" s="5"/>
      <c r="I52" s="5">
        <f>-226338.09</f>
        <v>-226338.09</v>
      </c>
      <c r="K52" s="1"/>
      <c r="L52" s="1"/>
    </row>
    <row r="53" spans="1:12" ht="12.75">
      <c r="A53" t="s">
        <v>145</v>
      </c>
      <c r="G53" s="5">
        <v>18665.02</v>
      </c>
      <c r="H53" s="5"/>
      <c r="I53" s="5">
        <v>0</v>
      </c>
      <c r="K53" s="1"/>
      <c r="L53" s="1"/>
    </row>
    <row r="54" spans="1:9" ht="12.75">
      <c r="A54" t="s">
        <v>3</v>
      </c>
      <c r="G54" s="5"/>
      <c r="H54" s="6"/>
      <c r="I54" s="5"/>
    </row>
    <row r="55" spans="1:9" ht="13.5" thickBot="1">
      <c r="A55" s="2" t="s">
        <v>5</v>
      </c>
      <c r="B55" s="2"/>
      <c r="G55" s="12">
        <f>G14+G41</f>
        <v>835835.4400000001</v>
      </c>
      <c r="H55" s="1"/>
      <c r="I55" s="12">
        <f>I14+I41</f>
        <v>867347.1900000001</v>
      </c>
    </row>
    <row r="56" ht="13.5" thickTop="1"/>
    <row r="57" ht="12.75">
      <c r="D57" t="s">
        <v>150</v>
      </c>
    </row>
    <row r="59" ht="12.75">
      <c r="G59" s="1"/>
    </row>
    <row r="62" spans="1:10" ht="12.75">
      <c r="A62" s="6"/>
      <c r="B62" s="6"/>
      <c r="C62" s="6"/>
      <c r="D62" s="6"/>
      <c r="F62" s="6"/>
      <c r="G62" s="6"/>
      <c r="H62" s="6"/>
      <c r="I62" s="6"/>
      <c r="J62" s="6"/>
    </row>
    <row r="63" spans="1:6" ht="12.75">
      <c r="A63" t="s">
        <v>134</v>
      </c>
      <c r="F63" t="s">
        <v>135</v>
      </c>
    </row>
    <row r="64" spans="2:7" ht="12.75">
      <c r="B64" t="s">
        <v>104</v>
      </c>
      <c r="G64" t="s">
        <v>126</v>
      </c>
    </row>
    <row r="67" ht="12.75" hidden="1"/>
    <row r="68" spans="3:7" ht="12.75">
      <c r="C68" s="6"/>
      <c r="D68" s="6"/>
      <c r="E68" s="6"/>
      <c r="F68" s="6"/>
      <c r="G68" s="6"/>
    </row>
    <row r="69" ht="12.75">
      <c r="D69" t="s">
        <v>6</v>
      </c>
    </row>
    <row r="70" ht="12.75">
      <c r="D70" t="s">
        <v>7</v>
      </c>
    </row>
    <row r="71" ht="12.75">
      <c r="D71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">
      <selection activeCell="L31" sqref="L31:L39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42063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601049.9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133585.44+58773.63</f>
        <v>192359.07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55360.07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344574.07</v>
      </c>
      <c r="H28" s="1"/>
      <c r="I28" s="1">
        <v>372542.54</v>
      </c>
    </row>
    <row r="29" spans="1:9" ht="12.75">
      <c r="A29" t="s">
        <v>30</v>
      </c>
      <c r="G29" s="1">
        <v>1248.77</v>
      </c>
      <c r="H29" s="1"/>
      <c r="I29" s="1">
        <v>2222.13</v>
      </c>
    </row>
    <row r="30" spans="1:12" ht="12.75">
      <c r="A30" t="s">
        <v>84</v>
      </c>
      <c r="G30" s="1">
        <v>7507.92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234785.54000000004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138</v>
      </c>
      <c r="G36" s="1">
        <f>resultado!H40</f>
        <v>37590.16000000003</v>
      </c>
      <c r="H36" s="1"/>
      <c r="I36" s="1">
        <f>resultado!J40</f>
        <v>10074.30000000028</v>
      </c>
    </row>
    <row r="38" spans="1:12" ht="13.5" thickBot="1">
      <c r="A38" s="2" t="s">
        <v>21</v>
      </c>
      <c r="G38" s="12">
        <f>G18+G33+G31</f>
        <v>835835.4400000001</v>
      </c>
      <c r="H38" s="1"/>
      <c r="I38" s="12">
        <f>I18+I33+I31</f>
        <v>867347.1900000003</v>
      </c>
      <c r="L38" s="1"/>
    </row>
    <row r="39" ht="13.5" thickTop="1">
      <c r="L39" s="1"/>
    </row>
    <row r="40" spans="7:9" ht="12.75">
      <c r="G40" s="1"/>
      <c r="I40" s="1"/>
    </row>
    <row r="41" spans="4:11" ht="12.75">
      <c r="D41" t="s">
        <v>150</v>
      </c>
      <c r="G41" s="1"/>
      <c r="I41" s="1"/>
      <c r="K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134</v>
      </c>
      <c r="F46" t="s">
        <v>135</v>
      </c>
    </row>
    <row r="47" spans="2:7" ht="12.75">
      <c r="B47" t="s">
        <v>105</v>
      </c>
      <c r="G47" t="s">
        <v>126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9">
      <selection activeCell="D67" sqref="D67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42063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347494.35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301314.8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13690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2600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28353.83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1535.72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224244.38999999993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3659.4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347883.1-H29-H44-H53-H60</f>
        <v>220584.98999999993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123249.96000000005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37978.91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37978.91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161228.87000000005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161228.87000000002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121427.89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66129.2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40180.14</v>
      </c>
      <c r="I50" s="6"/>
      <c r="J50" s="1">
        <v>526497.59</v>
      </c>
    </row>
    <row r="51" spans="1:10" ht="12.75">
      <c r="A51" t="s">
        <v>95</v>
      </c>
      <c r="H51" s="1">
        <v>15118.55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1992.28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v>120</v>
      </c>
      <c r="I55" s="6"/>
      <c r="J55" s="1">
        <v>806.85</v>
      </c>
    </row>
    <row r="56" spans="1:10" ht="12.75">
      <c r="A56" t="s">
        <v>70</v>
      </c>
      <c r="H56" s="1">
        <v>0</v>
      </c>
      <c r="I56" s="6"/>
      <c r="J56" s="1">
        <v>1676.25</v>
      </c>
    </row>
    <row r="57" spans="1:10" ht="12.75">
      <c r="A57" t="s">
        <v>117</v>
      </c>
      <c r="H57" s="1">
        <f>460.51+91.77+1320</f>
        <v>1872.28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218.54</v>
      </c>
      <c r="I60" s="7"/>
      <c r="J60" s="11">
        <f>J61+J62</f>
        <v>7050.44</v>
      </c>
    </row>
    <row r="61" spans="1:10" ht="12.75">
      <c r="A61" t="s">
        <v>72</v>
      </c>
      <c r="H61" s="1">
        <v>218.54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131</v>
      </c>
      <c r="H64" s="11">
        <f>resultado!H40</f>
        <v>37590.16000000003</v>
      </c>
      <c r="I64" s="7"/>
      <c r="J64" s="11">
        <f>resultado!J40</f>
        <v>10074.30000000028</v>
      </c>
    </row>
    <row r="66" spans="4:8" ht="12.75">
      <c r="D66" t="s">
        <v>153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134</v>
      </c>
      <c r="F70" t="s">
        <v>135</v>
      </c>
    </row>
    <row r="71" spans="2:7" ht="12.75">
      <c r="B71" t="s">
        <v>106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30">
      <selection activeCell="D109" sqref="D109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147</v>
      </c>
      <c r="E11" s="6"/>
      <c r="F11" s="18" t="s">
        <v>142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-14117.699999999932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44759.61000000003</v>
      </c>
      <c r="E15" s="7"/>
      <c r="F15" s="11">
        <f>F16+F19</f>
        <v>116645.11000000028</v>
      </c>
    </row>
    <row r="16" spans="1:6" ht="12.75">
      <c r="A16" s="9" t="s">
        <v>130</v>
      </c>
      <c r="B16" s="19"/>
      <c r="C16" s="13"/>
      <c r="D16" s="19">
        <f>resultado!H40</f>
        <v>37590.16000000003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7169.450000000001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123</v>
      </c>
      <c r="D23" s="19">
        <f>2872.19+4297.26</f>
        <v>7169.450000000001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-58877.30999999996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10224.600000000011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-6476.299999999988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1184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7175.9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8293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133</v>
      </c>
      <c r="D45" s="19">
        <f>ativo!I34-ativo!G34</f>
        <v>48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-69101.90999999997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-8234.149999999994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-6489.019999999997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121</v>
      </c>
      <c r="D54" s="1">
        <f>passivo2!G28-passivo2!I28</f>
        <v>-27968.469999999972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-973.3600000000001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-25436.910000000003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75561.02000000002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75561.02000000002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-89678.71999999994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103147.06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-89678.72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151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134</v>
      </c>
      <c r="D115" t="s">
        <v>127</v>
      </c>
    </row>
    <row r="116" spans="1:4" ht="12.75">
      <c r="A116" t="s">
        <v>107</v>
      </c>
      <c r="D116" t="s">
        <v>128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9">
      <selection activeCell="I30" sqref="I30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148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143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141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f>-92654.43</f>
        <v>-92654.43</v>
      </c>
      <c r="C29" s="19"/>
      <c r="D29" s="42">
        <v>92654.43</v>
      </c>
      <c r="E29" s="36"/>
      <c r="F29" s="1"/>
    </row>
    <row r="30" spans="1:9" ht="12.75">
      <c r="A30" s="41"/>
      <c r="B30" s="7"/>
      <c r="C30" s="7"/>
      <c r="D30" s="36"/>
      <c r="E30" s="36"/>
      <c r="F30" s="1"/>
      <c r="I30" s="1"/>
    </row>
    <row r="31" spans="1:6" ht="12.75">
      <c r="A31" s="37" t="s">
        <v>146</v>
      </c>
      <c r="B31" s="7"/>
      <c r="C31" s="7"/>
      <c r="D31" s="42">
        <f>resultado!H40</f>
        <v>37590.16000000003</v>
      </c>
      <c r="E31" s="42">
        <f>D31</f>
        <v>37590.16000000003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149</v>
      </c>
      <c r="B33" s="35">
        <f>B27+B29+B31</f>
        <v>197195.38</v>
      </c>
      <c r="C33" s="35" t="e">
        <f>C27+C29+C31</f>
        <v>#REF!</v>
      </c>
      <c r="D33" s="35">
        <f>D27+D29+D31</f>
        <v>37590.16000000031</v>
      </c>
      <c r="E33" s="35">
        <f>E27+E29+E31</f>
        <v>234785.54000000033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152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134</v>
      </c>
      <c r="D40" t="s">
        <v>136</v>
      </c>
    </row>
    <row r="41" spans="1:4" ht="12.75">
      <c r="A41" t="s">
        <v>110</v>
      </c>
      <c r="D41" t="s">
        <v>137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0">
      <selection activeCell="H33" sqref="H33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42063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347494.35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301314.8</v>
      </c>
      <c r="J15" s="1">
        <v>1803984.92</v>
      </c>
    </row>
    <row r="16" spans="1:10" ht="12.75">
      <c r="A16" t="s">
        <v>144</v>
      </c>
      <c r="G16" s="5"/>
      <c r="H16" s="1">
        <v>13690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2600</v>
      </c>
      <c r="J21" s="1">
        <v>31833.5</v>
      </c>
    </row>
    <row r="22" spans="1:10" ht="12.75">
      <c r="A22" t="s">
        <v>114</v>
      </c>
      <c r="G22" s="5"/>
      <c r="H22" s="1">
        <v>1535.72</v>
      </c>
      <c r="J22" s="1">
        <v>12488.31</v>
      </c>
    </row>
    <row r="23" spans="1:10" ht="12.75">
      <c r="A23" t="s">
        <v>18</v>
      </c>
      <c r="G23" s="5"/>
      <c r="H23" s="1">
        <f>7000+19903.83+1450</f>
        <v>28353.83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-309904.18999999994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-196516.72</f>
        <v>-196516.72</v>
      </c>
      <c r="J27" s="1">
        <f>-1113221.17</f>
        <v>-1113221.17</v>
      </c>
    </row>
    <row r="28" spans="1:10" ht="12.75">
      <c r="A28" t="s">
        <v>16</v>
      </c>
      <c r="G28" s="5"/>
      <c r="H28" s="1">
        <f>-25510.18</f>
        <v>-25510.18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-119865.9</f>
        <v>-119865.9</v>
      </c>
      <c r="J30" s="1">
        <f>-687053.25</f>
        <v>-687053.25</v>
      </c>
    </row>
    <row r="31" spans="1:13" ht="12.75">
      <c r="A31" t="s">
        <v>92</v>
      </c>
      <c r="G31" s="5"/>
      <c r="H31" s="1">
        <f>-5990.3</f>
        <v>-5990.3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37978.91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37590.16000000003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139</v>
      </c>
      <c r="B40" s="2"/>
      <c r="C40" s="2"/>
      <c r="D40" s="2"/>
      <c r="E40" s="2"/>
      <c r="F40" s="2"/>
      <c r="G40" s="7"/>
      <c r="H40" s="12">
        <f>H35+H37+H38+H39</f>
        <v>37590.16000000003</v>
      </c>
      <c r="I40" s="10"/>
      <c r="J40" s="12">
        <f>J35+J37+J38+J39</f>
        <v>10074.30000000028</v>
      </c>
    </row>
    <row r="41" ht="13.5" thickTop="1"/>
    <row r="43" ht="12.75">
      <c r="D43" t="s">
        <v>150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134</v>
      </c>
      <c r="F48" s="6"/>
      <c r="G48" t="s">
        <v>135</v>
      </c>
    </row>
    <row r="49" spans="1:8" ht="12.75">
      <c r="A49" t="s">
        <v>110</v>
      </c>
      <c r="H49" t="s">
        <v>126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2015-03-08T15:31:59Z</cp:lastPrinted>
  <dcterms:created xsi:type="dcterms:W3CDTF">1999-02-04T01:52:30Z</dcterms:created>
  <dcterms:modified xsi:type="dcterms:W3CDTF">2015-05-05T16:37:31Z</dcterms:modified>
  <cp:category/>
  <cp:version/>
  <cp:contentType/>
  <cp:contentStatus/>
</cp:coreProperties>
</file>