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<sst xmlns="http://schemas.openxmlformats.org/spreadsheetml/2006/main" count="203" uniqueCount="153">
  <si>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</si>
  <si>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</si>
  <si>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</si>
  <si>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</si>
  <si>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</si>
  <si>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</si>
  <si>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</si>
  <si>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</si>
  <si>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</si>
  <si>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</si>
  <si>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</si>
  <si>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</si>
  <si>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</si>
  <si>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</si>
  <si>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</si>
  <si>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</si>
  <si>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</si>
  <si>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</si>
  <si>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</si>
  <si>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</si>
  <si>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</si>
  <si>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</si>
  <si>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</si>
  <si>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</si>
  <si>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</si>
  <si>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</si>
  <si>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</si>
  <si>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</si>
  <si>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</si>
  <si>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</si>
  <si>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</si>
  <si>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</si>
  <si>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</si>
  <si>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</si>
  <si>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</si>
  <si>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</si>
  <si>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</si>
  <si>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</si>
  <si>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</si>
  <si>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</si>
  <si>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</si>
  <si>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</si>
  <si>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</si>
  <si>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</si>
  <si>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</si>
  <si>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</si>
  <si>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</si>
  <si>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</si>
  <si>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</si>
  <si>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</si>
  <si>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</si>
  <si>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</si>
  <si>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</si>
  <si>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</si>
  <si>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</si>
  <si>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</si>
  <si>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</si>
  <si>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</si>
  <si>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</si>
  <si>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</si>
  <si>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</si>
  <si>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</si>
  <si>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</si>
  <si>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</si>
  <si>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</si>
  <si>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</si>
  <si>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</si>
  <si>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</si>
  <si>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</si>
  <si>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</si>
  <si>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</si>
  <si>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</si>
  <si>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</si>
  <si>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</si>
  <si>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</si>
  <si>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</si>
  <si>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</si>
  <si>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</si>
  <si>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</si>
  <si>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</si>
  <si>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</si>
  <si>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</si>
  <si>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</si>
  <si>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</si>
  <si>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</si>
  <si>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</si>
  <si>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</si>
  <si>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</si>
  <si>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</si>
  <si>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</si>
  <si>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</si>
  <si>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</si>
  <si>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</si>
  <si>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</si>
  <si>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</si>
  <si>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</si>
  <si>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</si>
  <si>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</si>
  <si>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</si>
  <si>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</si>
  <si>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</si>
  <si>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</si>
  <si>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</si>
  <si>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</si>
  <si>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</si>
  <si>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</si>
  <si>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</si>
  <si>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</si>
  <si>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</si>
  <si>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</si>
  <si>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</si>
  <si>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</si>
  <si>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</si>
  <si>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</si>
  <si>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</si>
  <si>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</si>
  <si>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</si>
  <si>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</si>
  <si>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</si>
  <si>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</si>
  <si>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</si>
  <si>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</si>
  <si>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</si>
  <si>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</si>
  <si>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</si>
  <si>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</si>
  <si>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</si>
  <si>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</si>
  <si>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</si>
  <si>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</si>
  <si>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</si>
  <si>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</si>
  <si>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</si>
  <si>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</si>
  <si>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</si>
  <si>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</si>
  <si>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</si>
  <si>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</si>
  <si>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</si>
  <si>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</si>
  <si>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</si>
  <si>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</si>
  <si>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</si>
  <si>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</si>
  <si>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>31/12/2013</t>
  </si>
  <si>
    <t>Ajuste de Exercícios Anteriores</t>
  </si>
  <si>
    <t xml:space="preserve">                                      Belém, 31 de Outubro de 2014</t>
  </si>
  <si>
    <t>Belém, 30 de Novembro de 2014.</t>
  </si>
  <si>
    <t>Belém, 30 de Novembro de 2014</t>
  </si>
  <si>
    <t xml:space="preserve">                            Belém, 30 de Novembro de 2014</t>
  </si>
  <si>
    <t>Saldo em 30 de Novembro de 2014</t>
  </si>
  <si>
    <t xml:space="preserve">        NO PERÍODO DE 30 DE NOVEMBRO DE 2014 E 31 DEZEMBRO DE 2013.</t>
  </si>
  <si>
    <t>30/11/2014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</si>
</sst>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1">
      <selection activeCell="L48" sqref="L48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41973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252887.05000000002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59247.96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59247.96-G18</f>
        <v>45185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14062.96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191843.89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266530.39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-299490.75</f>
        <v>-299490.75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f>85232.08+20766.5</f>
        <v>105998.58</v>
      </c>
      <c r="H24" s="5"/>
      <c r="I24" s="5">
        <v>87322.08</v>
      </c>
      <c r="K24" s="1"/>
    </row>
    <row r="25" spans="1:12" ht="12.75">
      <c r="A25" s="9" t="s">
        <v>78</v>
      </c>
      <c r="G25" s="5">
        <v>0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16944.19+700+3000</f>
        <v>20644.19</v>
      </c>
      <c r="H31" s="6"/>
      <c r="I31" s="5">
        <v>4.82</v>
      </c>
      <c r="K31" s="1"/>
    </row>
    <row r="32" spans="1:11" ht="12.75">
      <c r="A32" t="s">
        <v>129</v>
      </c>
      <c r="G32" s="5">
        <v>98161.48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1795.2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585962.27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585962.27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63836.88</v>
      </c>
      <c r="H46" s="6"/>
      <c r="I46" s="5">
        <v>49869.08</v>
      </c>
      <c r="L46" s="1"/>
    </row>
    <row r="47" spans="1:12" ht="12.75">
      <c r="A47" t="s">
        <v>80</v>
      </c>
      <c r="G47" s="5">
        <v>144705.05</v>
      </c>
      <c r="H47" s="6"/>
      <c r="I47" s="5">
        <v>142995.25</v>
      </c>
      <c r="L47" s="1"/>
    </row>
    <row r="48" spans="1:12" ht="12.75">
      <c r="A48" t="s">
        <v>115</v>
      </c>
      <c r="G48" s="5">
        <v>45000</v>
      </c>
      <c r="H48" s="6"/>
      <c r="I48" s="5">
        <v>45000</v>
      </c>
      <c r="L48" s="1"/>
    </row>
    <row r="49" spans="1:12" ht="12.75">
      <c r="A49" t="s">
        <v>81</v>
      </c>
      <c r="G49" s="5">
        <v>9817.76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838849.3200000001</v>
      </c>
      <c r="H54" s="1"/>
      <c r="I54" s="12">
        <f>I14+I41</f>
        <v>811162.02</v>
      </c>
      <c r="K54" s="1"/>
    </row>
    <row r="55" ht="13.5" thickTop="1"/>
    <row r="56" ht="12.75">
      <c r="D56" t="s">
        <v>147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8">
      <selection activeCell="G31" sqref="G3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41973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728622.4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168513.49+109141.93</f>
        <v>277655.42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67978.02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346870.02</v>
      </c>
      <c r="H28" s="1"/>
      <c r="I28" s="1">
        <v>180403.39</v>
      </c>
    </row>
    <row r="29" spans="1:9" ht="12.75">
      <c r="A29" t="s">
        <v>29</v>
      </c>
      <c r="G29" s="1">
        <v>1658.47</v>
      </c>
      <c r="H29" s="1"/>
      <c r="I29" s="1">
        <v>4635.87</v>
      </c>
    </row>
    <row r="30" spans="1:12" ht="12.75">
      <c r="A30" t="s">
        <v>83</v>
      </c>
      <c r="G30" s="1">
        <v>34460.47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110226.91999999984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-76894.16000000015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838849.3199999998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147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9">
      <selection activeCell="H26" sqref="H26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41973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1981380.4</v>
      </c>
      <c r="J15" s="11">
        <v>3145724.21</v>
      </c>
    </row>
    <row r="17" spans="1:10" ht="12.75">
      <c r="A17" t="s">
        <v>84</v>
      </c>
      <c r="G17" s="5"/>
      <c r="H17" s="1">
        <f>resultado!H15</f>
        <v>1651948.92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124540.88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8750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4530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25058.5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154758.87</v>
      </c>
      <c r="I24" s="1"/>
      <c r="J24" s="1">
        <v>169112.18</v>
      </c>
    </row>
    <row r="25" spans="1:10" ht="12.75">
      <c r="A25" t="s">
        <v>113</v>
      </c>
      <c r="H25" s="1">
        <v>11793.23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1062560.7100000002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100095.21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2152711.77-H29-H44-H53-H60</f>
        <v>962465.5000000001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918819.6899999997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94437.21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94437.21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1013256.8999999997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1013256.8999999999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1079276.43</v>
      </c>
      <c r="J44" s="11">
        <v>1425716.98</v>
      </c>
      <c r="K44" s="1"/>
    </row>
    <row r="45" spans="1:10" ht="12.75">
      <c r="A45" t="s">
        <v>67</v>
      </c>
      <c r="H45" s="1">
        <v>428502.6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516981.92</v>
      </c>
      <c r="J50" s="1">
        <v>533167.95</v>
      </c>
    </row>
    <row r="51" spans="1:10" ht="12.75">
      <c r="A51" t="s">
        <v>94</v>
      </c>
      <c r="H51" s="1">
        <v>133791.91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4076.58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592.66+214.19</f>
        <v>806.8499999999999</v>
      </c>
      <c r="J55" s="1">
        <v>32.39</v>
      </c>
    </row>
    <row r="56" spans="1:10" ht="12.75">
      <c r="A56" t="s">
        <v>69</v>
      </c>
      <c r="H56" s="1">
        <v>1676.25</v>
      </c>
      <c r="J56" s="1">
        <v>1193.48</v>
      </c>
    </row>
    <row r="57" spans="1:10" ht="12.75">
      <c r="A57" t="s">
        <v>116</v>
      </c>
      <c r="H57" s="1">
        <f>1072.2+521.28</f>
        <v>1593.48</v>
      </c>
      <c r="J57" s="1">
        <v>1103.39</v>
      </c>
    </row>
    <row r="58" ht="12.75" hidden="1"/>
    <row r="60" spans="1:10" ht="12.75">
      <c r="A60" t="s">
        <v>70</v>
      </c>
      <c r="H60" s="11">
        <f>H61+H62</f>
        <v>6798.05</v>
      </c>
      <c r="I60" s="7"/>
      <c r="J60" s="11">
        <v>3963.09</v>
      </c>
    </row>
    <row r="61" spans="1:10" ht="12.75">
      <c r="A61" t="s">
        <v>71</v>
      </c>
      <c r="H61" s="1">
        <v>6798.05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-76894.16000000015</v>
      </c>
      <c r="I64" s="7"/>
      <c r="J64" s="11">
        <v>-52527.21000000043</v>
      </c>
    </row>
    <row r="66" spans="4:8" ht="12.75">
      <c r="D66" t="s">
        <v>148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30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152</v>
      </c>
      <c r="E11" s="6"/>
      <c r="F11" s="18" t="s">
        <v>144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48389.26999999984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-63280.56000000015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-76894.16000000015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13613.6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13613.6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111669.82999999999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7088.369999999997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42278.359999999986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-18676.5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3316.66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-20639.37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-858.3799999999901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1667.6000000000001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104581.45999999999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-92300.07000000002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33108.16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166466.63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-2977.3999999999996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284.1399999999994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17991.949999999953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17991.949999999953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30397.319999999883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59247.96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30397.32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149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151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145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-76894.16000000015</v>
      </c>
      <c r="E31" s="42">
        <f>D31</f>
        <v>-76894.16000000015</v>
      </c>
      <c r="F31" s="1"/>
    </row>
    <row r="32" spans="1:8" ht="12.75">
      <c r="A32" s="41"/>
      <c r="B32" s="7"/>
      <c r="C32" s="7"/>
      <c r="D32" s="36"/>
      <c r="E32" s="36"/>
      <c r="F32" s="1"/>
      <c r="G32" s="1"/>
      <c r="H32" s="1"/>
    </row>
    <row r="33" spans="1:8" ht="12.75">
      <c r="A33" s="34" t="s">
        <v>150</v>
      </c>
      <c r="B33" s="35">
        <f>B25+B29+B31</f>
        <v>187121.08000000002</v>
      </c>
      <c r="C33" s="35" t="e">
        <f>C25+C29+C31</f>
        <v>#REF!</v>
      </c>
      <c r="D33" s="35">
        <f>D25+D29+D31+D27</f>
        <v>-76894.16000000057</v>
      </c>
      <c r="E33" s="35">
        <f>E25+E29+E31+E27</f>
        <v>110226.91999999945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146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9">
      <selection activeCell="H30" sqref="H30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41973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1981380.4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1651948.92</v>
      </c>
      <c r="J15" s="1">
        <v>1861151.62</v>
      </c>
    </row>
    <row r="16" spans="1:10" ht="12.75">
      <c r="A16" t="s">
        <v>85</v>
      </c>
      <c r="G16" s="5"/>
      <c r="H16" s="1">
        <f>106025.88+18515</f>
        <v>124540.88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8750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4530</v>
      </c>
      <c r="J20" s="1">
        <v>28238.3</v>
      </c>
    </row>
    <row r="21" spans="1:10" ht="12.75">
      <c r="A21" t="s">
        <v>87</v>
      </c>
      <c r="G21" s="5"/>
      <c r="H21" s="1">
        <v>25058.5</v>
      </c>
      <c r="J21" s="1">
        <v>38601</v>
      </c>
    </row>
    <row r="22" spans="1:10" ht="12.75">
      <c r="A22" t="s">
        <v>143</v>
      </c>
      <c r="G22" s="5"/>
      <c r="H22" s="1">
        <f>150612.23+7000+480+20+8439.87</f>
        <v>166552.1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-2058274.56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-785956.07</f>
        <v>-785956.07</v>
      </c>
      <c r="J26" s="1">
        <f>-924835.05</f>
        <v>-924835.05</v>
      </c>
    </row>
    <row r="27" spans="1:10" ht="12.75">
      <c r="A27" t="s">
        <v>16</v>
      </c>
      <c r="G27" s="5"/>
      <c r="H27" s="1">
        <f>-169445.64</f>
        <v>-169445.64</v>
      </c>
      <c r="J27" s="1">
        <f>-203611.39</f>
        <v>-203611.39</v>
      </c>
    </row>
    <row r="28" spans="1:10" ht="12.75">
      <c r="A28" t="s">
        <v>89</v>
      </c>
      <c r="G28" s="5"/>
      <c r="H28" s="1">
        <f>-532979.44</f>
        <v>-532979.44</v>
      </c>
      <c r="J28" s="1">
        <f>-1331585.59</f>
        <v>-1331585.59</v>
      </c>
    </row>
    <row r="29" spans="1:13" ht="12.75">
      <c r="A29" t="s">
        <v>90</v>
      </c>
      <c r="G29" s="5"/>
      <c r="H29" s="1">
        <f>-605111.06</f>
        <v>-605111.06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-59219.56</f>
        <v>-59219.56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94437.21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-76894.16000000015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-76894.16000000015</v>
      </c>
      <c r="I37" s="7"/>
      <c r="J37" s="12">
        <f>J34+J36</f>
        <v>-52527.21000000043</v>
      </c>
    </row>
    <row r="38" ht="13.5" thickTop="1"/>
    <row r="40" ht="12.75">
      <c r="D40" t="s">
        <v>147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2015-02-11T16:34:29Z</dcterms:modified>
  <cp:category/>
  <cp:version/>
  <cp:contentType/>
  <cp:contentStatus/>
</cp:coreProperties>
</file>