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<sst xmlns="http://schemas.openxmlformats.org/spreadsheetml/2006/main" count="203" uniqueCount="153">
  <si>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</si>
  <si>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</si>
  <si>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</si>
  <si>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</si>
  <si>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</si>
  <si>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</si>
  <si>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</si>
  <si>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</si>
  <si>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</si>
  <si>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</si>
  <si>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</si>
  <si>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</si>
  <si>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</si>
  <si>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</si>
  <si>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</si>
  <si>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</si>
  <si>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</si>
  <si>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</si>
  <si>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</si>
  <si>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</si>
  <si>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</si>
  <si>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</si>
  <si>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</si>
  <si>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</si>
  <si>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</si>
  <si>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</si>
  <si>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</si>
  <si>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</si>
  <si>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</si>
  <si>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</si>
  <si>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</si>
  <si>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</si>
  <si>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</si>
  <si>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</si>
  <si>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</si>
  <si>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</si>
  <si>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</si>
  <si>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</si>
  <si>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</si>
  <si>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</si>
  <si>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</si>
  <si>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</si>
  <si>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</si>
  <si>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</si>
  <si>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</si>
  <si>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</si>
  <si>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</si>
  <si>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</si>
  <si>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</si>
  <si>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</si>
  <si>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</si>
  <si>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</si>
  <si>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</si>
  <si>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</si>
  <si>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</si>
  <si>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</si>
  <si>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</si>
  <si>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</si>
  <si>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</si>
  <si>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</si>
  <si>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</si>
  <si>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</si>
  <si>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</si>
  <si>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</si>
  <si>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</si>
  <si>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</si>
  <si>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</si>
  <si>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</si>
  <si>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</si>
  <si>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</si>
  <si>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</si>
  <si>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</si>
  <si>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</si>
  <si>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</si>
  <si>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</si>
  <si>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</si>
  <si>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</si>
  <si>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</si>
  <si>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</si>
  <si>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</si>
  <si>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</si>
  <si>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</si>
  <si>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</si>
  <si>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</si>
  <si>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</si>
  <si>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</si>
  <si>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</si>
  <si>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</si>
  <si>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</si>
  <si>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</si>
  <si>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</si>
  <si>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</si>
  <si>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</si>
  <si>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</si>
  <si>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</si>
  <si>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</si>
  <si>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</si>
  <si>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</si>
  <si>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</si>
  <si>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</si>
  <si>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</si>
  <si>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</si>
  <si>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</si>
  <si>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</si>
  <si>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</si>
  <si>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</si>
  <si>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</si>
  <si>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</si>
  <si>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</si>
  <si>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</si>
  <si>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</si>
  <si>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</si>
  <si>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</si>
  <si>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</si>
  <si>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</si>
  <si>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</si>
  <si>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</si>
  <si>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</si>
  <si>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</si>
  <si>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</si>
  <si>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</si>
  <si>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</si>
  <si>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</si>
  <si>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</si>
  <si>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</si>
  <si>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</si>
  <si>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</si>
  <si>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</si>
  <si>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</si>
  <si>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</si>
  <si>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</si>
  <si>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</si>
  <si>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</si>
  <si>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</si>
  <si>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</si>
  <si>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</si>
  <si>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</si>
  <si>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</si>
  <si>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</si>
  <si>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</si>
  <si>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</si>
  <si>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</si>
  <si>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</si>
  <si>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</si>
  <si>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>31/12/2013</t>
  </si>
  <si>
    <t>Ajuste de Exercícios Anteriores</t>
  </si>
  <si>
    <t xml:space="preserve">                                      Belém, 30 de Abril de 2014</t>
  </si>
  <si>
    <t>Belém, 31 de Maio de 2014.</t>
  </si>
  <si>
    <t>Belém, 31 de Maio de 2014</t>
  </si>
  <si>
    <t>31/05/2014</t>
  </si>
  <si>
    <t xml:space="preserve">                            Belém, 31 de Maio de 2014</t>
  </si>
  <si>
    <t>Saldo em 31 de Maio de 2014</t>
  </si>
  <si>
    <t xml:space="preserve">        NO PERÍODO DE 31 DE MAIO DE 2014 E 31 DEZEMBRO DE 2013.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</si>
</sst>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7">
      <selection activeCell="G31" sqref="G31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41790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337606.09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130347.2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130347.2-G18</f>
        <v>128097.22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2249.98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205487.39000000004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304185.34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-290522.81</f>
        <v>-290522.81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v>85832.08</v>
      </c>
      <c r="H24" s="5"/>
      <c r="I24" s="5">
        <v>87322.08</v>
      </c>
      <c r="K24" s="1"/>
    </row>
    <row r="25" spans="1:12" ht="12.75">
      <c r="A25" s="9" t="s">
        <v>78</v>
      </c>
      <c r="G25" s="5">
        <v>8589.68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100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1771.5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578039.77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578039.77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58165.08</v>
      </c>
      <c r="H46" s="6"/>
      <c r="I46" s="5">
        <v>49869.08</v>
      </c>
      <c r="L46" s="1"/>
    </row>
    <row r="47" spans="1:12" ht="12.75">
      <c r="A47" t="s">
        <v>80</v>
      </c>
      <c r="G47" s="5">
        <v>143997.25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8274.86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915645.8600000001</v>
      </c>
      <c r="H54" s="1"/>
      <c r="I54" s="12">
        <f>I14+I41</f>
        <v>811162.02</v>
      </c>
      <c r="K54" s="1"/>
    </row>
    <row r="55" ht="13.5" thickTop="1"/>
    <row r="56" ht="12.75">
      <c r="D56" t="s">
        <v>147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8">
      <selection activeCell="G30" sqref="G30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41790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928999.04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241370.29+93438.48</f>
        <v>334808.77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43578.2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516662.75</v>
      </c>
      <c r="H28" s="1"/>
      <c r="I28" s="1">
        <v>180403.39</v>
      </c>
    </row>
    <row r="29" spans="1:9" ht="12.75">
      <c r="A29" t="s">
        <v>29</v>
      </c>
      <c r="G29" s="1">
        <v>2194.97</v>
      </c>
      <c r="H29" s="1"/>
      <c r="I29" s="1">
        <v>4635.87</v>
      </c>
    </row>
    <row r="30" spans="1:12" ht="12.75">
      <c r="A30" t="s">
        <v>83</v>
      </c>
      <c r="G30" s="1">
        <v>31754.35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-13353.17999999979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-200474.25999999978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20</v>
      </c>
      <c r="G42" s="12">
        <f>G18+G33+G31</f>
        <v>915645.8600000002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4">
      <selection activeCell="H32" sqref="H32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41790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906465.79</v>
      </c>
      <c r="J15" s="11">
        <v>3145724.21</v>
      </c>
    </row>
    <row r="17" spans="1:10" ht="12.75">
      <c r="A17" t="s">
        <v>84</v>
      </c>
      <c r="G17" s="5"/>
      <c r="H17" s="1">
        <f>resultado!H15</f>
        <v>766602.16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114730.88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4490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9901.5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3407.89</v>
      </c>
      <c r="I24" s="1"/>
      <c r="J24" s="1">
        <v>169112.18</v>
      </c>
    </row>
    <row r="25" spans="1:10" ht="12.75">
      <c r="A25" t="s">
        <v>113</v>
      </c>
      <c r="H25" s="1">
        <v>2583.36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443512.01999999996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82816.12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1107080.16-H29-H44-H53-H60</f>
        <v>360695.89999999997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462953.7700000001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140.11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140.11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463093.88000000006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463093.8800000001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662083.9299999999</v>
      </c>
      <c r="J44" s="11">
        <v>1425716.98</v>
      </c>
      <c r="K44" s="1"/>
    </row>
    <row r="45" spans="1:10" ht="12.75">
      <c r="A45" t="s">
        <v>67</v>
      </c>
      <c r="H45" s="1">
        <v>227523.14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363553.83</v>
      </c>
      <c r="J50" s="1">
        <v>533167.95</v>
      </c>
    </row>
    <row r="51" spans="1:10" ht="12.75">
      <c r="A51" t="s">
        <v>94</v>
      </c>
      <c r="H51" s="1">
        <v>71006.96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896.3299999999999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214.19+592.66</f>
        <v>806.8499999999999</v>
      </c>
      <c r="J55" s="1">
        <v>32.39</v>
      </c>
    </row>
    <row r="56" spans="1:10" ht="12.75">
      <c r="A56" t="s">
        <v>69</v>
      </c>
      <c r="H56" s="1">
        <v>0</v>
      </c>
      <c r="J56" s="1">
        <v>1193.48</v>
      </c>
    </row>
    <row r="57" spans="1:10" ht="12.75">
      <c r="A57" t="s">
        <v>116</v>
      </c>
      <c r="H57" s="1">
        <f>84.33+5.15</f>
        <v>89.48</v>
      </c>
      <c r="J57" s="1">
        <v>1103.39</v>
      </c>
    </row>
    <row r="58" ht="12.75" hidden="1"/>
    <row r="60" spans="1:10" ht="12.75">
      <c r="A60" t="s">
        <v>70</v>
      </c>
      <c r="H60" s="11">
        <f>H61+H62</f>
        <v>587.88</v>
      </c>
      <c r="I60" s="7"/>
      <c r="J60" s="11">
        <v>3963.09</v>
      </c>
    </row>
    <row r="61" spans="1:10" ht="12.75">
      <c r="A61" t="s">
        <v>71</v>
      </c>
      <c r="H61" s="1">
        <v>587.88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-200474.25999999978</v>
      </c>
      <c r="I64" s="7"/>
      <c r="J64" s="11">
        <v>-52527.21000000043</v>
      </c>
    </row>
    <row r="66" spans="4:8" ht="12.75">
      <c r="D66" t="s">
        <v>148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41">
      <selection activeCell="D24" sqref="D24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149</v>
      </c>
      <c r="E11" s="6"/>
      <c r="F11" s="18" t="s">
        <v>144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111566.01000000015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-195828.59999999977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-200474.25999999978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4645.66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4645.66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307394.6099999999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2436.509999999974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4623.409999999974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1490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-5273.02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1691.3000000000002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304958.1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-35146.71999999999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8708.339999999997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336259.36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-2440.9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-2421.980000000003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10069.449999999953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10069.449999999953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101496.5600000002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130347.2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101496.56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150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152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-200474.25999999978</v>
      </c>
      <c r="E31" s="42">
        <f>D31</f>
        <v>-200474.25999999978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151</v>
      </c>
      <c r="B33" s="35">
        <f>B25+B29+B31</f>
        <v>187121.08000000002</v>
      </c>
      <c r="C33" s="35" t="e">
        <f>C25+C29+C31</f>
        <v>#REF!</v>
      </c>
      <c r="D33" s="35">
        <f>D25+D29+D31+D27</f>
        <v>-200474.26000000018</v>
      </c>
      <c r="E33" s="35">
        <f>E25+E29+E31+E27</f>
        <v>-13353.180000000182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146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6">
      <selection activeCell="H18" sqref="H1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41790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906465.79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766602.16</v>
      </c>
      <c r="J15" s="1">
        <v>1861151.62</v>
      </c>
    </row>
    <row r="16" spans="1:10" ht="12.75">
      <c r="A16" t="s">
        <v>85</v>
      </c>
      <c r="G16" s="5"/>
      <c r="H16" s="1">
        <f>108275.88+6455</f>
        <v>114730.88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4490</v>
      </c>
      <c r="J20" s="1">
        <v>28238.3</v>
      </c>
    </row>
    <row r="21" spans="1:10" ht="12.75">
      <c r="A21" t="s">
        <v>87</v>
      </c>
      <c r="G21" s="5"/>
      <c r="H21" s="1">
        <v>9901.5</v>
      </c>
      <c r="J21" s="1">
        <v>38601</v>
      </c>
    </row>
    <row r="22" spans="1:10" ht="12.75">
      <c r="A22" t="s">
        <v>143</v>
      </c>
      <c r="G22" s="5"/>
      <c r="H22" s="1">
        <f>2601.25+20+285+3085</f>
        <v>5991.25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-1106940.0499999998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-338345.54</f>
        <v>-338345.54</v>
      </c>
      <c r="J26" s="1">
        <f>-924835.05</f>
        <v>-924835.05</v>
      </c>
    </row>
    <row r="27" spans="1:10" ht="12.75">
      <c r="A27" t="s">
        <v>16</v>
      </c>
      <c r="G27" s="5"/>
      <c r="H27" s="1">
        <f>-41937.98</f>
        <v>-41937.98</v>
      </c>
      <c r="J27" s="1">
        <f>-203611.39</f>
        <v>-203611.39</v>
      </c>
    </row>
    <row r="28" spans="1:10" ht="12.75">
      <c r="A28" t="s">
        <v>89</v>
      </c>
      <c r="G28" s="5"/>
      <c r="H28" s="1">
        <f>-459449.7</f>
        <v>-459449.7</v>
      </c>
      <c r="J28" s="1">
        <f>-1331585.59</f>
        <v>-1331585.59</v>
      </c>
    </row>
    <row r="29" spans="1:13" ht="12.75">
      <c r="A29" t="s">
        <v>90</v>
      </c>
      <c r="G29" s="5"/>
      <c r="H29" s="1">
        <f>-248434.14</f>
        <v>-248434.14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-18912.8</f>
        <v>-18912.8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140.11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-200474.25999999978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-200474.25999999978</v>
      </c>
      <c r="I37" s="7"/>
      <c r="J37" s="12">
        <f>J34+J36</f>
        <v>-52527.21000000043</v>
      </c>
    </row>
    <row r="38" ht="13.5" thickTop="1"/>
    <row r="40" ht="12.75">
      <c r="D40" t="s">
        <v>147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2014-11-11T14:05:26Z</dcterms:modified>
  <cp:category/>
  <cp:version/>
  <cp:contentType/>
  <cp:contentStatus/>
</cp:coreProperties>
</file>