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<sst xmlns="http://schemas.openxmlformats.org/spreadsheetml/2006/main" count="222" uniqueCount="173">
  <si>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</si>
  <si>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</si>
  <si>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</si>
  <si>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</si>
  <si>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</si>
  <si>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</si>
  <si>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</si>
  <si>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</si>
  <si>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</si>
  <si>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</si>
  <si>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</si>
  <si>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</si>
  <si>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</si>
  <si>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</si>
  <si>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</si>
  <si>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</si>
  <si>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</si>
  <si>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</si>
  <si>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</si>
  <si>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</si>
  <si>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</si>
  <si>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</si>
  <si>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</si>
  <si>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</si>
  <si>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</si>
  <si>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</si>
  <si>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</si>
  <si>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</si>
  <si>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</si>
  <si>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</si>
  <si>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</si>
  <si>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</si>
  <si>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</si>
  <si>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</si>
  <si>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</si>
  <si>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</si>
  <si>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</si>
  <si>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</si>
  <si>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</si>
  <si>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</si>
  <si>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</si>
  <si>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</si>
  <si>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</si>
  <si>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</si>
  <si>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</si>
  <si>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</si>
  <si>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</si>
  <si>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</si>
  <si>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</si>
  <si>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</si>
  <si>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</si>
  <si>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</si>
  <si>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</si>
  <si>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</si>
  <si>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</si>
  <si>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</si>
  <si>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</si>
  <si>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</si>
  <si>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</si>
  <si>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</si>
  <si>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</si>
  <si>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</si>
  <si>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</si>
  <si>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</si>
  <si>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</si>
  <si>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</si>
  <si>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</si>
  <si>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</si>
  <si>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</si>
  <si>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</si>
  <si>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</si>
  <si>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</si>
  <si>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</si>
  <si>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</si>
  <si>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</si>
  <si>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</si>
  <si>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</si>
  <si>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</si>
  <si>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</si>
  <si>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</si>
  <si>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</si>
  <si>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</si>
  <si>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</si>
  <si>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</si>
  <si>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</si>
  <si>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</si>
  <si>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</si>
  <si>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</si>
  <si>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</si>
  <si>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</si>
  <si>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</si>
  <si>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</si>
  <si>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</si>
  <si>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</si>
  <si>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</si>
  <si>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</si>
  <si>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</si>
  <si>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</si>
  <si>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</si>
  <si>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</si>
  <si>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</si>
  <si>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</si>
  <si>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</si>
  <si>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</si>
  <si>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</si>
  <si>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</si>
  <si>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</si>
  <si>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</si>
  <si>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</si>
  <si>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</si>
  <si>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</si>
  <si>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</si>
  <si>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</si>
  <si>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</si>
  <si>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>Saldo em 31 de Janeiro de 2018</t>
  </si>
  <si>
    <t xml:space="preserve">   Taxa de Convidado</t>
  </si>
  <si>
    <t>Belém, 31 de Março de 2018.</t>
  </si>
  <si>
    <t xml:space="preserve">                                      Belém, 31 de Março de 2018.</t>
  </si>
  <si>
    <t xml:space="preserve">        NO PERÍODO DE 31 DE MARÇO DE 2017 E 31 DE DEZEMBRO DE 2017.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</si>
  <si>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</si>
  <si>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</si>
  <si>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</si>
  <si>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</si>
  <si>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</si>
  <si>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</si>
  <si>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</si>
  <si>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</si>
  <si>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</si>
  <si>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</si>
  <si>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</si>
  <si>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</si>
  <si>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</si>
  <si>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</si>
  <si>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</si>
  <si>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</si>
  <si>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</si>
  <si>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</si>
  <si>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</si>
  <si>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</si>
  <si>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</si>
  <si>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</si>
  <si>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</si>
  <si>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</si>
  <si>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</si>
  <si>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</si>
  <si>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</si>
  <si>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</si>
  <si>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</si>
  <si>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</si>
  <si>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</si>
  <si>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</si>
  <si>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</si>
  <si>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</si>
  <si>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</si>
  <si>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</si>
  <si>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</si>
  <si>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</si>
  <si>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</si>
  <si>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</si>
  <si>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</si>
  <si>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</si>
  <si>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</si>
  <si>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</si>
  <si>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</si>
  <si>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</si>
  <si>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</si>
  <si>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</si>
  <si>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</si>
  <si>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</si>
  <si>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 xml:space="preserve">   Caixa e Equivalentes de Caixa em 31.03.2018</t>
  </si>
  <si>
    <t>31.03.2018</t>
  </si>
  <si>
    <t>ALBERTO HENRIQUE RODRIGUES ARAUJO</t>
  </si>
  <si>
    <t xml:space="preserve">                                          ALBERTO HENRIQUE RODRIGUES ARAUJO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</si>
</sst>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  <numFmt numFmtId="188" formatCode="#,##0.00;[Red]\(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2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43190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422429.36000000004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103716.06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v>11136.8</v>
      </c>
      <c r="H17" s="6"/>
      <c r="I17" s="5">
        <v>404.62</v>
      </c>
    </row>
    <row r="18" spans="1:9" ht="12.75">
      <c r="A18" t="s">
        <v>57</v>
      </c>
      <c r="F18" s="1"/>
      <c r="G18" s="5">
        <v>92579.26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304197.43000000005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279776.7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21134.22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63000+1324.61+7710.67</f>
        <v>72035.28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14515.87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3790316.31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3790316.31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1097288.86</v>
      </c>
      <c r="H45" s="6"/>
      <c r="I45" s="5">
        <v>997288.86</v>
      </c>
    </row>
    <row r="46" spans="1:9" ht="12.75">
      <c r="A46" t="s">
        <v>58</v>
      </c>
      <c r="G46" s="5">
        <v>181855.1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45000</v>
      </c>
      <c r="H48" s="6"/>
      <c r="I48" s="5">
        <v>45000</v>
      </c>
    </row>
    <row r="49" spans="1:12" ht="12.75">
      <c r="A49" t="s">
        <v>60</v>
      </c>
      <c r="G49" s="5">
        <v>30402.46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-534242.26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2787038.58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4212745.67</v>
      </c>
      <c r="H56" s="1"/>
      <c r="I56" s="12">
        <f>I14+I41</f>
        <v>1299065.39</v>
      </c>
    </row>
    <row r="57" ht="13.5" thickTop="1"/>
    <row r="58" ht="12.75">
      <c r="D58" s="9" t="s">
        <v>116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0" t="s">
        <v>171</v>
      </c>
      <c r="B64" s="60"/>
      <c r="C64" s="60"/>
      <c r="D64" s="60"/>
      <c r="E64" s="60"/>
      <c r="F64" s="61" t="s">
        <v>100</v>
      </c>
      <c r="G64" s="61"/>
      <c r="H64" s="61"/>
      <c r="I64" s="61"/>
      <c r="J64" s="61"/>
    </row>
    <row r="65" spans="1:10" ht="12.75">
      <c r="A65" s="61" t="s">
        <v>77</v>
      </c>
      <c r="B65" s="61"/>
      <c r="C65" s="61"/>
      <c r="D65" s="61"/>
      <c r="E65" s="61"/>
      <c r="F65" s="60" t="s">
        <v>98</v>
      </c>
      <c r="G65" s="60"/>
      <c r="H65" s="60"/>
      <c r="I65" s="60"/>
      <c r="J65" s="60"/>
    </row>
    <row r="69" spans="3:7" ht="12.75">
      <c r="C69" s="6"/>
      <c r="D69" s="6"/>
      <c r="E69" s="6"/>
      <c r="F69" s="6"/>
      <c r="G69" s="6"/>
    </row>
    <row r="70" spans="4:6" ht="12.75">
      <c r="D70" s="60" t="s">
        <v>166</v>
      </c>
      <c r="E70" s="60"/>
      <c r="F70" s="60"/>
    </row>
    <row r="71" spans="4:6" ht="12.75">
      <c r="D71" s="60" t="s">
        <v>167</v>
      </c>
      <c r="E71" s="61"/>
      <c r="F71" s="61"/>
    </row>
    <row r="72" spans="4:6" ht="12.75">
      <c r="D72" s="60" t="s">
        <v>168</v>
      </c>
      <c r="E72" s="60"/>
      <c r="F72" s="60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9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43190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3098805.11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63070.48+114670.07</f>
        <v>177740.55000000002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2918841.88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47.7+2174.98</f>
        <v>2222.68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1113940.56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263768.71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263768.71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850171.85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442398.68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4212745.67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t="s">
        <v>116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0" t="s">
        <v>171</v>
      </c>
      <c r="B51" s="60"/>
      <c r="C51" s="60"/>
      <c r="D51" s="60"/>
      <c r="E51" s="60"/>
      <c r="F51" s="60" t="s">
        <v>101</v>
      </c>
      <c r="G51" s="61"/>
      <c r="H51" s="61"/>
      <c r="I51" s="61"/>
      <c r="J51" s="61"/>
    </row>
    <row r="52" spans="1:10" ht="12.75">
      <c r="A52" s="60" t="s">
        <v>77</v>
      </c>
      <c r="B52" s="61"/>
      <c r="C52" s="61"/>
      <c r="D52" s="61"/>
      <c r="E52" s="61"/>
      <c r="F52" s="61" t="s">
        <v>98</v>
      </c>
      <c r="G52" s="61"/>
      <c r="H52" s="61"/>
      <c r="I52" s="61"/>
      <c r="J52" s="61"/>
    </row>
    <row r="55" spans="4:7" ht="12.75">
      <c r="D55" s="6"/>
      <c r="E55" s="6"/>
      <c r="F55" s="6"/>
      <c r="G55" s="6"/>
    </row>
    <row r="56" spans="3:7" ht="12.75">
      <c r="C56" s="6"/>
      <c r="D56" s="61" t="str">
        <f>'[1]Ativo'!D70</f>
        <v>ROSANA GARCIA DE OLIVEIRA</v>
      </c>
      <c r="E56" s="61"/>
      <c r="F56" s="61"/>
      <c r="G56" s="61"/>
    </row>
    <row r="57" spans="4:7" ht="12.75">
      <c r="D57" s="60" t="s">
        <v>167</v>
      </c>
      <c r="E57" s="61"/>
      <c r="F57" s="61"/>
      <c r="G57" s="61"/>
    </row>
    <row r="58" spans="4:7" ht="12.75">
      <c r="D58" s="61" t="str">
        <f>'[1]Ativo'!D72</f>
        <v>CRC-PA 8066</v>
      </c>
      <c r="E58" s="61"/>
      <c r="F58" s="61"/>
      <c r="G58" s="61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9">
      <selection activeCell="A49" sqref="A49:F49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v>43190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359073.48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164087</v>
      </c>
      <c r="J15" s="1">
        <v>1889985</v>
      </c>
    </row>
    <row r="16" spans="1:10" ht="12.75">
      <c r="A16" t="s">
        <v>93</v>
      </c>
      <c r="G16" s="5"/>
      <c r="H16" s="1">
        <f>5081+800</f>
        <v>5881</v>
      </c>
      <c r="J16" s="1">
        <v>19418</v>
      </c>
    </row>
    <row r="17" spans="7:10" ht="12.75" hidden="1">
      <c r="G17" s="5"/>
      <c r="H17" s="1"/>
      <c r="J17" s="1"/>
    </row>
    <row r="18" spans="1:10" ht="12.75">
      <c r="A18" t="s">
        <v>65</v>
      </c>
      <c r="G18" s="5"/>
      <c r="H18" s="1">
        <v>10206</v>
      </c>
      <c r="J18" s="1">
        <v>42730.5</v>
      </c>
    </row>
    <row r="19" spans="1:10" ht="12.75">
      <c r="A19" t="s">
        <v>111</v>
      </c>
      <c r="G19" s="5"/>
      <c r="H19" s="1">
        <v>71450.43</v>
      </c>
      <c r="J19" s="1">
        <v>25034.75</v>
      </c>
    </row>
    <row r="20" spans="7:10" ht="12.75" hidden="1">
      <c r="G20" s="5"/>
      <c r="H20" s="1"/>
      <c r="J20" s="1"/>
    </row>
    <row r="21" spans="1:10" ht="12.75">
      <c r="A21" t="s">
        <v>66</v>
      </c>
      <c r="G21" s="5"/>
      <c r="H21" s="1">
        <v>2630</v>
      </c>
      <c r="J21" s="1">
        <v>81180</v>
      </c>
    </row>
    <row r="22" spans="1:10" ht="12.75">
      <c r="A22" s="9" t="s">
        <v>115</v>
      </c>
      <c r="G22" s="5"/>
      <c r="H22" s="1">
        <v>1330</v>
      </c>
      <c r="J22" s="1">
        <v>7386.06</v>
      </c>
    </row>
    <row r="23" spans="1:10" ht="12.75">
      <c r="A23" t="s">
        <v>14</v>
      </c>
      <c r="G23" s="5"/>
      <c r="H23" s="1">
        <f>1822.5+101666.55</f>
        <v>103489.05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-382812.64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-165598.14</v>
      </c>
      <c r="J27" s="1">
        <v>-1375420.9</v>
      </c>
    </row>
    <row r="28" spans="1:10" ht="12.75">
      <c r="A28" t="s">
        <v>12</v>
      </c>
      <c r="G28" s="5"/>
      <c r="H28" s="1">
        <v>-95569.84</v>
      </c>
      <c r="J28" s="1">
        <v>-284250.75</v>
      </c>
    </row>
    <row r="29" spans="1:10" ht="12.75">
      <c r="A29" t="s">
        <v>112</v>
      </c>
      <c r="G29" s="5"/>
      <c r="H29" s="1">
        <v>-84611.54</v>
      </c>
      <c r="J29" s="1">
        <v>-38530.45</v>
      </c>
    </row>
    <row r="30" spans="1:10" ht="12.75">
      <c r="A30" t="s">
        <v>68</v>
      </c>
      <c r="G30" s="5"/>
      <c r="H30" s="1">
        <v>-30128.14</v>
      </c>
      <c r="J30" s="1">
        <v>-950451.28</v>
      </c>
    </row>
    <row r="31" spans="1:13" ht="12.75">
      <c r="A31" t="s">
        <v>69</v>
      </c>
      <c r="G31" s="5"/>
      <c r="H31" s="1">
        <f>-968.68-6562.62</f>
        <v>-7531.3</v>
      </c>
      <c r="J31" s="1">
        <v>-137989.26</v>
      </c>
      <c r="M31" s="1"/>
    </row>
    <row r="32" spans="1:10" ht="12.75">
      <c r="A32" t="s">
        <v>23</v>
      </c>
      <c r="G32" s="5"/>
      <c r="H32" s="1">
        <v>626.32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-23739.160000000033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-23739.160000000033</v>
      </c>
      <c r="I40" s="10"/>
      <c r="J40" s="12">
        <f>J35+J37+J38+J39</f>
        <v>204907.77000000025</v>
      </c>
    </row>
    <row r="41" ht="13.5" thickTop="1"/>
    <row r="43" ht="12.75">
      <c r="D43" t="s">
        <v>116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1" t="s">
        <v>171</v>
      </c>
      <c r="B48" s="61"/>
      <c r="C48" s="61"/>
      <c r="D48" s="61"/>
      <c r="E48" s="61"/>
      <c r="F48" s="61"/>
      <c r="G48" s="60" t="s">
        <v>101</v>
      </c>
      <c r="H48" s="61"/>
      <c r="I48" s="61"/>
      <c r="J48" s="61"/>
    </row>
    <row r="49" spans="1:10" ht="12.75">
      <c r="A49" s="60" t="s">
        <v>77</v>
      </c>
      <c r="B49" s="61"/>
      <c r="C49" s="61"/>
      <c r="D49" s="61"/>
      <c r="E49" s="61"/>
      <c r="F49" s="61"/>
      <c r="G49" s="60" t="s">
        <v>98</v>
      </c>
      <c r="H49" s="61"/>
      <c r="I49" s="61"/>
      <c r="J49" s="61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1" t="str">
        <f>'[1]Ativo'!D70</f>
        <v>ROSANA GARCIA DE OLIVEIRA</v>
      </c>
      <c r="E54" s="61"/>
      <c r="F54" s="61"/>
    </row>
    <row r="55" spans="4:6" ht="12.75">
      <c r="D55" s="60" t="s">
        <v>167</v>
      </c>
      <c r="E55" s="61"/>
      <c r="F55" s="61"/>
    </row>
    <row r="56" spans="4:6" ht="12.75">
      <c r="D56" s="61" t="str">
        <f>'[1]Ativo'!D72</f>
        <v>CRC-PA 8066</v>
      </c>
      <c r="E56" s="61"/>
      <c r="F56" s="61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7">
      <selection activeCell="A70" sqref="A70:E7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v>43190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359073.48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164087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5881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10206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71450.43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2630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103489.05</v>
      </c>
      <c r="I24" s="5"/>
      <c r="J24" s="1">
        <v>193278.32</v>
      </c>
    </row>
    <row r="25" spans="1:10" ht="12.75">
      <c r="A25" t="s">
        <v>79</v>
      </c>
      <c r="H25" s="1">
        <f>DRE!H22</f>
        <v>1330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286661.45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37455.8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383438.96-H29-H44-H53-H60</f>
        <v>249205.65000000002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72412.02999999997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626.32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626.32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73038.34999999998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73038.34999999996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96055.62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73311.36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15510.39</v>
      </c>
      <c r="I50" s="6"/>
      <c r="J50" s="1">
        <v>458882.97</v>
      </c>
    </row>
    <row r="51" spans="1:10" ht="12.75">
      <c r="A51" t="s">
        <v>72</v>
      </c>
      <c r="H51" s="41">
        <v>7233.87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721.89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721.89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-23739.160000000033</v>
      </c>
      <c r="I64" s="7"/>
      <c r="J64" s="11">
        <f>DRE!J35</f>
        <v>204907.77000000025</v>
      </c>
    </row>
    <row r="66" spans="4:8" ht="12.75">
      <c r="D66" t="s">
        <v>116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s="60" t="s">
        <v>171</v>
      </c>
      <c r="B70" s="60"/>
      <c r="C70" s="60"/>
      <c r="D70" s="60"/>
      <c r="E70" s="60"/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166</v>
      </c>
    </row>
    <row r="77" spans="4:6" ht="12.75">
      <c r="D77" s="60" t="s">
        <v>167</v>
      </c>
      <c r="E77" s="60"/>
      <c r="F77" s="60"/>
    </row>
    <row r="78" spans="4:6" ht="12.75">
      <c r="D78" s="60" t="s">
        <v>168</v>
      </c>
      <c r="E78" s="60"/>
      <c r="F78" s="60"/>
    </row>
  </sheetData>
  <sheetProtection/>
  <mergeCells count="3">
    <mergeCell ref="D77:F77"/>
    <mergeCell ref="D78:F78"/>
    <mergeCell ref="A70:E70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43" sqref="A43:B43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-23739.160000000033</v>
      </c>
      <c r="E33" s="39">
        <f>D33</f>
        <v>-23739.160000000033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114</v>
      </c>
      <c r="B35" s="33">
        <f>B29+B31+B33</f>
        <v>965142.9099999999</v>
      </c>
      <c r="C35" s="33" t="e">
        <f>C29+C31+C33</f>
        <v>#REF!</v>
      </c>
      <c r="D35" s="33">
        <f>D29+D31+D33</f>
        <v>-194795.67999999996</v>
      </c>
      <c r="E35" s="33">
        <f>E29+E31+E33</f>
        <v>770347.2299999999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A38" t="s">
        <v>117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1" t="s">
        <v>171</v>
      </c>
      <c r="B42" s="61"/>
      <c r="D42" s="60" t="s">
        <v>101</v>
      </c>
      <c r="E42" s="61"/>
      <c r="F42" s="61"/>
    </row>
    <row r="43" spans="1:6" ht="12.75">
      <c r="A43" s="60" t="s">
        <v>77</v>
      </c>
      <c r="B43" s="61"/>
      <c r="D43" s="60" t="s">
        <v>98</v>
      </c>
      <c r="E43" s="61"/>
      <c r="F43" s="61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0" t="s">
        <v>166</v>
      </c>
      <c r="C49" s="60"/>
      <c r="D49" s="60"/>
    </row>
    <row r="50" spans="2:5" ht="12.75">
      <c r="B50" s="60" t="s">
        <v>167</v>
      </c>
      <c r="C50" s="60"/>
      <c r="D50" s="60"/>
      <c r="E50" s="1"/>
    </row>
    <row r="51" spans="2:4" ht="12.75">
      <c r="B51" s="60" t="s">
        <v>168</v>
      </c>
      <c r="C51" s="60"/>
      <c r="D51" s="60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46">
      <selection activeCell="A79" sqref="A79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7"/>
    </row>
    <row r="2" ht="12.75">
      <c r="B2" s="47"/>
    </row>
    <row r="3" spans="1:2" ht="12.75">
      <c r="A3" s="48" t="s">
        <v>74</v>
      </c>
      <c r="B3" s="47"/>
    </row>
    <row r="4" spans="1:2" ht="12.75">
      <c r="A4" s="4" t="s">
        <v>52</v>
      </c>
      <c r="B4" s="47"/>
    </row>
    <row r="5" spans="1:2" ht="12.75">
      <c r="A5" s="4"/>
      <c r="B5" s="47"/>
    </row>
    <row r="6" spans="1:2" ht="12.75">
      <c r="A6" s="49" t="s">
        <v>35</v>
      </c>
      <c r="B6" s="47"/>
    </row>
    <row r="7" spans="1:2" ht="12.75">
      <c r="A7" s="50" t="s">
        <v>26</v>
      </c>
      <c r="B7" s="47"/>
    </row>
    <row r="8" spans="1:2" ht="12.75">
      <c r="A8" s="4"/>
      <c r="B8" s="47"/>
    </row>
    <row r="9" ht="12.75">
      <c r="B9" s="47"/>
    </row>
    <row r="10" ht="13.5" thickBot="1">
      <c r="B10" s="51" t="s">
        <v>170</v>
      </c>
    </row>
    <row r="11" ht="13.5" thickTop="1">
      <c r="B11" s="47"/>
    </row>
    <row r="12" spans="1:2" ht="12.75">
      <c r="A12" s="2" t="s">
        <v>119</v>
      </c>
      <c r="B12" s="47"/>
    </row>
    <row r="13" ht="12.75">
      <c r="B13" s="47"/>
    </row>
    <row r="14" spans="1:2" ht="13.5" thickBot="1">
      <c r="A14" s="2" t="s">
        <v>120</v>
      </c>
      <c r="B14" s="52">
        <v>-23739.16</v>
      </c>
    </row>
    <row r="15" ht="13.5" thickTop="1">
      <c r="B15" s="53"/>
    </row>
    <row r="16" spans="1:2" ht="12.75">
      <c r="A16" t="s">
        <v>121</v>
      </c>
      <c r="B16" s="53"/>
    </row>
    <row r="17" spans="1:2" ht="12.75">
      <c r="A17" t="s">
        <v>122</v>
      </c>
      <c r="B17" s="53">
        <v>12567.06</v>
      </c>
    </row>
    <row r="18" spans="1:2" ht="12.75">
      <c r="A18" t="s">
        <v>123</v>
      </c>
      <c r="B18" s="53">
        <v>0</v>
      </c>
    </row>
    <row r="19" spans="1:2" ht="12.75">
      <c r="A19" t="s">
        <v>124</v>
      </c>
      <c r="B19" s="53">
        <v>0</v>
      </c>
    </row>
    <row r="20" spans="1:2" ht="12.75">
      <c r="A20" t="s">
        <v>125</v>
      </c>
      <c r="B20" s="53">
        <v>114670.07</v>
      </c>
    </row>
    <row r="21" spans="1:2" ht="12.75">
      <c r="A21" t="s">
        <v>126</v>
      </c>
      <c r="B21" s="53">
        <v>0</v>
      </c>
    </row>
    <row r="22" spans="1:2" ht="12.75">
      <c r="A22" t="s">
        <v>127</v>
      </c>
      <c r="B22" s="53">
        <v>0</v>
      </c>
    </row>
    <row r="23" spans="1:2" ht="12.75">
      <c r="A23" t="s">
        <v>128</v>
      </c>
      <c r="B23" s="53">
        <v>0</v>
      </c>
    </row>
    <row r="24" ht="12.75">
      <c r="B24" s="53"/>
    </row>
    <row r="25" spans="1:2" ht="12.75">
      <c r="A25" t="s">
        <v>129</v>
      </c>
      <c r="B25" s="53"/>
    </row>
    <row r="26" ht="12.75">
      <c r="B26" s="53"/>
    </row>
    <row r="27" spans="1:2" ht="12.75">
      <c r="A27" t="s">
        <v>130</v>
      </c>
      <c r="B27" s="53">
        <v>-16383.660000000033</v>
      </c>
    </row>
    <row r="28" spans="1:2" ht="12.75">
      <c r="A28" t="s">
        <v>131</v>
      </c>
      <c r="B28" s="53">
        <v>-994.9000000000015</v>
      </c>
    </row>
    <row r="29" spans="1:2" ht="12.75">
      <c r="A29" t="s">
        <v>132</v>
      </c>
      <c r="B29" s="54">
        <v>-21134.22</v>
      </c>
    </row>
    <row r="30" spans="1:2" ht="12.75">
      <c r="A30" t="s">
        <v>133</v>
      </c>
      <c r="B30" s="53">
        <v>93639.32999999999</v>
      </c>
    </row>
    <row r="31" spans="1:2" ht="12.75">
      <c r="A31" t="s">
        <v>134</v>
      </c>
      <c r="B31" s="53">
        <v>0</v>
      </c>
    </row>
    <row r="32" spans="1:2" ht="12.75">
      <c r="A32" t="s">
        <v>135</v>
      </c>
      <c r="B32" s="53">
        <v>0</v>
      </c>
    </row>
    <row r="33" spans="1:2" ht="12.75">
      <c r="A33" t="s">
        <v>136</v>
      </c>
      <c r="B33" s="53">
        <v>0</v>
      </c>
    </row>
    <row r="34" spans="1:2" ht="12.75">
      <c r="A34" t="s">
        <v>137</v>
      </c>
      <c r="B34" s="53">
        <v>0</v>
      </c>
    </row>
    <row r="35" spans="1:2" ht="12.75">
      <c r="A35" t="s">
        <v>138</v>
      </c>
      <c r="B35" s="53">
        <v>0</v>
      </c>
    </row>
    <row r="36" ht="12.75">
      <c r="B36" s="53"/>
    </row>
    <row r="37" spans="1:2" ht="12.75">
      <c r="A37" t="s">
        <v>139</v>
      </c>
      <c r="B37" s="53"/>
    </row>
    <row r="38" spans="1:2" ht="12.75">
      <c r="A38" t="s">
        <v>140</v>
      </c>
      <c r="B38" s="53">
        <v>2861706.7399999998</v>
      </c>
    </row>
    <row r="39" spans="1:2" ht="12.75">
      <c r="A39" t="s">
        <v>141</v>
      </c>
      <c r="B39" s="53">
        <v>859.8699999999999</v>
      </c>
    </row>
    <row r="40" spans="1:2" ht="12.75">
      <c r="A40" t="s">
        <v>141</v>
      </c>
      <c r="B40" s="53">
        <v>-143166.37999999998</v>
      </c>
    </row>
    <row r="41" spans="1:2" ht="12.75">
      <c r="A41" t="s">
        <v>142</v>
      </c>
      <c r="B41" s="53">
        <v>0</v>
      </c>
    </row>
    <row r="42" spans="1:2" ht="12.75">
      <c r="A42" t="s">
        <v>143</v>
      </c>
      <c r="B42" s="53">
        <v>0</v>
      </c>
    </row>
    <row r="43" ht="12.75">
      <c r="B43" s="53"/>
    </row>
    <row r="44" spans="1:2" ht="13.5" thickBot="1">
      <c r="A44" s="14" t="s">
        <v>144</v>
      </c>
      <c r="B44" s="55">
        <v>2878024.75</v>
      </c>
    </row>
    <row r="45" ht="13.5" thickTop="1">
      <c r="B45" s="53"/>
    </row>
    <row r="46" spans="1:2" ht="12.75">
      <c r="A46" s="2" t="s">
        <v>145</v>
      </c>
      <c r="B46" s="53"/>
    </row>
    <row r="47" spans="1:2" ht="12.75">
      <c r="A47" t="s">
        <v>146</v>
      </c>
      <c r="B47" s="53">
        <v>0</v>
      </c>
    </row>
    <row r="48" spans="1:2" ht="12.75">
      <c r="A48" t="s">
        <v>147</v>
      </c>
      <c r="B48" s="53">
        <v>0</v>
      </c>
    </row>
    <row r="49" spans="1:2" ht="12.75">
      <c r="A49" t="s">
        <v>148</v>
      </c>
      <c r="B49" s="53">
        <v>0</v>
      </c>
    </row>
    <row r="50" spans="1:2" ht="12.75">
      <c r="A50" t="s">
        <v>149</v>
      </c>
      <c r="B50" s="53">
        <v>0</v>
      </c>
    </row>
    <row r="51" spans="1:2" ht="12.75">
      <c r="A51" t="s">
        <v>150</v>
      </c>
      <c r="B51" s="53">
        <v>0</v>
      </c>
    </row>
    <row r="52" spans="1:2" ht="12.75">
      <c r="A52" t="s">
        <v>151</v>
      </c>
      <c r="B52" s="53">
        <v>0</v>
      </c>
    </row>
    <row r="53" spans="1:2" ht="12.75">
      <c r="A53" t="s">
        <v>152</v>
      </c>
      <c r="B53" s="53">
        <v>0</v>
      </c>
    </row>
    <row r="54" spans="1:2" ht="12.75">
      <c r="A54" t="s">
        <v>153</v>
      </c>
      <c r="B54" s="53">
        <v>0</v>
      </c>
    </row>
    <row r="55" spans="1:2" ht="12.75">
      <c r="A55" t="s">
        <v>154</v>
      </c>
      <c r="B55" s="53">
        <v>-5040</v>
      </c>
    </row>
    <row r="56" spans="1:2" ht="12.75">
      <c r="A56" t="s">
        <v>3</v>
      </c>
      <c r="B56" s="53"/>
    </row>
    <row r="57" spans="1:2" ht="13.5" thickBot="1">
      <c r="A57" s="2" t="s">
        <v>155</v>
      </c>
      <c r="B57" s="52">
        <v>-5040</v>
      </c>
    </row>
    <row r="58" ht="13.5" thickTop="1">
      <c r="B58" s="53"/>
    </row>
    <row r="59" spans="1:2" ht="12.75">
      <c r="A59" s="2" t="s">
        <v>156</v>
      </c>
      <c r="B59" s="53"/>
    </row>
    <row r="60" spans="1:2" ht="12.75">
      <c r="A60" t="s">
        <v>157</v>
      </c>
      <c r="B60" s="53">
        <v>0</v>
      </c>
    </row>
    <row r="61" spans="1:2" ht="12.75">
      <c r="A61" t="s">
        <v>158</v>
      </c>
      <c r="B61" s="53">
        <v>0</v>
      </c>
    </row>
    <row r="62" spans="1:2" ht="12.75">
      <c r="A62" t="s">
        <v>159</v>
      </c>
      <c r="B62" s="53">
        <v>0</v>
      </c>
    </row>
    <row r="63" spans="1:2" ht="12.75">
      <c r="A63" t="s">
        <v>160</v>
      </c>
      <c r="B63" s="53">
        <v>0</v>
      </c>
    </row>
    <row r="64" spans="1:2" ht="12.75">
      <c r="A64" t="s">
        <v>161</v>
      </c>
      <c r="B64" s="53">
        <v>0</v>
      </c>
    </row>
    <row r="65" spans="1:2" ht="12.75">
      <c r="A65" t="s">
        <v>162</v>
      </c>
      <c r="B65" s="53">
        <v>0</v>
      </c>
    </row>
    <row r="66" spans="1:2" ht="12.75">
      <c r="A66" t="s">
        <v>163</v>
      </c>
      <c r="B66" s="53">
        <v>0</v>
      </c>
    </row>
    <row r="67" ht="12.75">
      <c r="B67" s="53"/>
    </row>
    <row r="68" spans="1:2" ht="12.75">
      <c r="A68" t="s">
        <v>155</v>
      </c>
      <c r="B68" s="53">
        <v>0</v>
      </c>
    </row>
    <row r="69" ht="12.75">
      <c r="B69" s="53"/>
    </row>
    <row r="70" spans="1:2" ht="13.5" thickBot="1">
      <c r="A70" s="2" t="s">
        <v>164</v>
      </c>
      <c r="B70" s="52">
        <v>101907.39</v>
      </c>
    </row>
    <row r="71" spans="1:2" ht="14.25" thickBot="1" thickTop="1">
      <c r="A71" s="2" t="s">
        <v>165</v>
      </c>
      <c r="B71" s="56">
        <v>1808.67</v>
      </c>
    </row>
    <row r="72" spans="1:2" ht="14.25" thickBot="1" thickTop="1">
      <c r="A72" s="2" t="s">
        <v>169</v>
      </c>
      <c r="B72" s="52">
        <v>103716.06</v>
      </c>
    </row>
    <row r="73" ht="13.5" thickTop="1">
      <c r="B73" s="53"/>
    </row>
    <row r="74" ht="12.75">
      <c r="B74" s="53"/>
    </row>
    <row r="75" spans="1:2" ht="12.75">
      <c r="A75" s="48" t="s">
        <v>116</v>
      </c>
      <c r="B75" s="53"/>
    </row>
    <row r="76" ht="12.75">
      <c r="B76" s="53"/>
    </row>
    <row r="77" ht="12.75">
      <c r="B77" s="53"/>
    </row>
    <row r="78" spans="1:5" ht="12.75">
      <c r="A78" s="62" t="s">
        <v>172</v>
      </c>
      <c r="B78" s="62"/>
      <c r="C78" s="62"/>
      <c r="D78" s="62"/>
      <c r="E78" s="62"/>
    </row>
    <row r="79" spans="1:2" ht="12.75">
      <c r="A79" s="57" t="s">
        <v>77</v>
      </c>
      <c r="B79" s="47"/>
    </row>
    <row r="82" spans="1:2" ht="12.75">
      <c r="A82" s="48" t="s">
        <v>101</v>
      </c>
      <c r="B82" s="58"/>
    </row>
    <row r="83" spans="1:2" ht="12.75">
      <c r="A83" s="48" t="s">
        <v>99</v>
      </c>
      <c r="B83" s="59"/>
    </row>
    <row r="84" ht="12.75">
      <c r="B84" s="58"/>
    </row>
    <row r="86" ht="12.75">
      <c r="A86" s="57" t="s">
        <v>166</v>
      </c>
    </row>
    <row r="87" ht="12.75">
      <c r="A87" s="57" t="s">
        <v>167</v>
      </c>
    </row>
    <row r="88" spans="1:2" ht="12.75">
      <c r="A88" s="57" t="s">
        <v>168</v>
      </c>
      <c r="B88" s="53"/>
    </row>
  </sheetData>
  <sheetProtection/>
  <mergeCells count="1">
    <mergeCell ref="A78:E7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2021-02-15T16:15:18Z</dcterms:modified>
  <cp:category/>
  <cp:version/>
  <cp:contentType/>
  <cp:contentStatus/>
</cp:coreProperties>
</file>