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definedNames/>
  <calcPr fullCalcOnLoad="1"/>
</workbook>
</file>

<file path=xl/sharedStrings.xml><?xml version="1.0" encoding="utf-8"?>
<sst xmlns="http://schemas.openxmlformats.org/spreadsheetml/2006/main" count="221" uniqueCount="170">
  <si>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</si>
  <si>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</si>
  <si>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</si>
  <si>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</si>
  <si>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</si>
  <si>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</si>
  <si>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</si>
  <si>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</si>
  <si>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</si>
  <si>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</si>
  <si>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</si>
  <si>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</si>
  <si>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</si>
  <si>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</si>
  <si>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</si>
  <si>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</si>
  <si>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</si>
  <si>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</si>
  <si>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</si>
  <si>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</si>
  <si>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</si>
  <si>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</si>
  <si>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</si>
  <si>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</si>
  <si>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</si>
  <si>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</si>
  <si>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</si>
  <si>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</si>
  <si>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</si>
  <si>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</si>
  <si>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</si>
  <si>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</si>
  <si>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</si>
  <si>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</si>
  <si>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</si>
  <si>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</si>
  <si>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</si>
  <si>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</si>
  <si>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</si>
  <si>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</si>
  <si>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</si>
  <si>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</si>
  <si>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</si>
  <si>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</si>
  <si>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</si>
  <si>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</si>
  <si>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</si>
  <si>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</si>
  <si>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</si>
  <si>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</si>
  <si>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</si>
  <si>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</si>
  <si>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</si>
  <si>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</si>
  <si>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</si>
  <si>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</si>
  <si>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</si>
  <si>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</si>
  <si>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</si>
  <si>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</si>
  <si>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</si>
  <si>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</si>
  <si>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</si>
  <si>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</si>
  <si>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</si>
  <si>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</si>
  <si>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</si>
  <si>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</si>
  <si>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</si>
  <si>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</si>
  <si>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</si>
  <si>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</si>
  <si>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</si>
  <si>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</si>
  <si>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</si>
  <si>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</si>
  <si>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</si>
  <si>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</si>
  <si>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</si>
  <si>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</si>
  <si>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</si>
  <si>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</si>
  <si>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</si>
  <si>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</si>
  <si>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</si>
  <si>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</si>
  <si>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</si>
  <si>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</si>
  <si>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</si>
  <si>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</si>
  <si>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</si>
  <si>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</si>
  <si>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</si>
  <si>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</si>
  <si>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</si>
  <si>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</si>
  <si>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</si>
  <si>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</si>
  <si>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</si>
  <si>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</si>
  <si>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</si>
  <si>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</si>
  <si>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</si>
  <si>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</si>
  <si>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</si>
  <si>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</si>
  <si>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</si>
  <si>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</si>
  <si>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</si>
  <si>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</si>
  <si>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</si>
  <si>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</si>
  <si>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Belém, 31 de Janeiro de 2018.</t>
  </si>
  <si>
    <t>Saldo em 31 de Dezembro de 2017</t>
  </si>
  <si>
    <t>Saldo em 31 de Janeiro de 2018</t>
  </si>
  <si>
    <t xml:space="preserve">        NO PERÍODO DE 31 DE JANEIRO DE 2018 E 31 DE DEZEMBRO DE 2017.</t>
  </si>
  <si>
    <t xml:space="preserve">                                      Belém, 31 de Janeiro de 2018</t>
  </si>
  <si>
    <t>31.01.2018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</si>
  <si>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</si>
  <si>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</si>
  <si>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</si>
  <si>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</si>
  <si>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</si>
  <si>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</si>
  <si>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</si>
  <si>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</si>
  <si>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</si>
  <si>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</si>
  <si>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</si>
  <si>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</si>
  <si>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</si>
  <si>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</si>
  <si>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</si>
  <si>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</si>
  <si>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</si>
  <si>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</si>
  <si>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</si>
  <si>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</si>
  <si>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</si>
  <si>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</si>
  <si>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</si>
  <si>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</si>
  <si>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</si>
  <si>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</si>
  <si>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</si>
  <si>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</si>
  <si>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</si>
  <si>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</si>
  <si>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</si>
  <si>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</si>
  <si>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</si>
  <si>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</si>
  <si>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</si>
  <si>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</si>
  <si>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</si>
  <si>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</si>
  <si>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</si>
  <si>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</si>
  <si>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</si>
  <si>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</si>
  <si>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</si>
  <si>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</si>
  <si>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</si>
  <si>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</si>
  <si>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</si>
  <si>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 xml:space="preserve">   Caixa e Equivalentes de Caixa em 31.01.2018</t>
  </si>
  <si>
    <t>ROSANA GARCIA DE OLIVEIRA</t>
  </si>
  <si>
    <t>CRC-PA 8066</t>
  </si>
  <si>
    <t>Contadora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</si>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</sst>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32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43131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352635.4200000001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72805.84000000001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v>5478.38</v>
      </c>
      <c r="H17" s="6"/>
      <c r="I17" s="5">
        <v>404.62</v>
      </c>
    </row>
    <row r="18" spans="1:9" ht="12.75">
      <c r="A18" t="s">
        <v>57</v>
      </c>
      <c r="F18" s="1"/>
      <c r="G18" s="5">
        <v>67327.46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266598.81000000006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261792.44</v>
      </c>
      <c r="H22" s="5"/>
      <c r="I22" s="5">
        <v>263393.04</v>
      </c>
      <c r="M22" s="1"/>
    </row>
    <row r="23" spans="1:11" ht="12.75">
      <c r="A23" s="9" t="s">
        <v>107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106</v>
      </c>
      <c r="B24" s="2"/>
      <c r="C24" s="2"/>
      <c r="D24" s="2"/>
      <c r="F24" s="1"/>
      <c r="G24" s="5">
        <v>4330.53</v>
      </c>
      <c r="H24" s="5"/>
      <c r="I24" s="5">
        <v>0</v>
      </c>
      <c r="K24" s="1"/>
    </row>
    <row r="25" spans="1:12" ht="12.75">
      <c r="A25" s="9" t="s">
        <v>109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108</v>
      </c>
      <c r="G31" s="5">
        <f>66700+2524.61</f>
        <v>69224.61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13230.77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3804375.3600000003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3804375.3600000003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1097288.86</v>
      </c>
      <c r="H45" s="6"/>
      <c r="I45" s="5">
        <v>997288.86</v>
      </c>
    </row>
    <row r="46" spans="1:9" ht="12.75">
      <c r="A46" t="s">
        <v>58</v>
      </c>
      <c r="G46" s="5">
        <v>179575.1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45000</v>
      </c>
      <c r="H48" s="6"/>
      <c r="I48" s="5">
        <v>45000</v>
      </c>
    </row>
    <row r="49" spans="1:12" ht="12.75">
      <c r="A49" t="s">
        <v>60</v>
      </c>
      <c r="G49" s="5">
        <v>21662.46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95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-509163.21</v>
      </c>
      <c r="H53" s="5"/>
      <c r="I53" s="5">
        <v>-496722.12</v>
      </c>
      <c r="K53" s="1"/>
      <c r="L53" s="1"/>
    </row>
    <row r="54" spans="1:12" ht="12.75">
      <c r="A54" t="s">
        <v>93</v>
      </c>
      <c r="G54" s="5">
        <v>2787038.58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4157010.7800000003</v>
      </c>
      <c r="H56" s="1"/>
      <c r="I56" s="12">
        <f>I14+I41</f>
        <v>1299065.39</v>
      </c>
    </row>
    <row r="57" ht="13.5" thickTop="1"/>
    <row r="58" ht="12.75">
      <c r="D58" s="9" t="s">
        <v>112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0" t="s">
        <v>169</v>
      </c>
      <c r="B64" s="60"/>
      <c r="C64" s="60"/>
      <c r="D64" s="60"/>
      <c r="E64" s="60"/>
      <c r="F64" s="61" t="s">
        <v>99</v>
      </c>
      <c r="G64" s="61"/>
      <c r="H64" s="61"/>
      <c r="I64" s="61"/>
      <c r="J64" s="61"/>
    </row>
    <row r="65" spans="1:10" ht="12.75">
      <c r="A65" s="61" t="s">
        <v>77</v>
      </c>
      <c r="B65" s="61"/>
      <c r="C65" s="61"/>
      <c r="D65" s="61"/>
      <c r="E65" s="61"/>
      <c r="F65" s="60" t="s">
        <v>97</v>
      </c>
      <c r="G65" s="60"/>
      <c r="H65" s="60"/>
      <c r="I65" s="60"/>
      <c r="J65" s="60"/>
    </row>
    <row r="69" spans="3:7" ht="12.75">
      <c r="C69" s="6"/>
      <c r="D69" s="6"/>
      <c r="E69" s="6"/>
      <c r="F69" s="6"/>
      <c r="G69" s="6"/>
    </row>
    <row r="70" spans="4:6" ht="12.75">
      <c r="D70" s="60" t="s">
        <v>166</v>
      </c>
      <c r="E70" s="60"/>
      <c r="F70" s="60"/>
    </row>
    <row r="71" spans="4:6" ht="12.75">
      <c r="D71" s="60" t="s">
        <v>168</v>
      </c>
      <c r="E71" s="61"/>
      <c r="F71" s="61"/>
    </row>
    <row r="72" spans="4:6" ht="12.75">
      <c r="D72" s="60" t="s">
        <v>167</v>
      </c>
      <c r="E72" s="60"/>
      <c r="F72" s="60"/>
    </row>
  </sheetData>
  <sheetProtection/>
  <mergeCells count="7">
    <mergeCell ref="D72:F72"/>
    <mergeCell ref="A64:E64"/>
    <mergeCell ref="A65:E65"/>
    <mergeCell ref="F64:J64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35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43131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3005561.9200000004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v>170320.72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2833720.72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v>1520.48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102</v>
      </c>
      <c r="G32" s="18">
        <f>G34+G38</f>
        <v>1151448.86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103</v>
      </c>
      <c r="G34" s="11">
        <f>G36</f>
        <v>276442.09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104</v>
      </c>
      <c r="G36" s="17">
        <v>276442.09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875006.77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90</v>
      </c>
      <c r="G41" s="1">
        <v>467233.6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4157010.7800000003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t="s">
        <v>112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0" t="s">
        <v>169</v>
      </c>
      <c r="B51" s="60"/>
      <c r="C51" s="60"/>
      <c r="D51" s="60"/>
      <c r="E51" s="60"/>
      <c r="F51" s="60" t="s">
        <v>100</v>
      </c>
      <c r="G51" s="61"/>
      <c r="H51" s="61"/>
      <c r="I51" s="61"/>
      <c r="J51" s="61"/>
    </row>
    <row r="52" spans="1:10" ht="12.75">
      <c r="A52" s="60" t="s">
        <v>77</v>
      </c>
      <c r="B52" s="61"/>
      <c r="C52" s="61"/>
      <c r="D52" s="61"/>
      <c r="E52" s="61"/>
      <c r="F52" s="61" t="s">
        <v>97</v>
      </c>
      <c r="G52" s="61"/>
      <c r="H52" s="61"/>
      <c r="I52" s="61"/>
      <c r="J52" s="61"/>
    </row>
    <row r="55" spans="4:7" ht="12.75">
      <c r="D55" s="6"/>
      <c r="E55" s="6"/>
      <c r="F55" s="6"/>
      <c r="G55" s="6"/>
    </row>
    <row r="56" spans="3:7" ht="12.75">
      <c r="C56" s="6"/>
      <c r="D56" s="61" t="str">
        <f>Ativo!D70</f>
        <v>ROSANA GARCIA DE OLIVEIRA</v>
      </c>
      <c r="E56" s="61"/>
      <c r="F56" s="61"/>
      <c r="G56" s="61"/>
    </row>
    <row r="57" spans="4:7" ht="12.75">
      <c r="D57" s="60" t="s">
        <v>168</v>
      </c>
      <c r="E57" s="61"/>
      <c r="F57" s="61"/>
      <c r="G57" s="61"/>
    </row>
    <row r="58" spans="4:7" ht="12.75">
      <c r="D58" s="61" t="str">
        <f>Ativo!D72</f>
        <v>CRC-PA 8066</v>
      </c>
      <c r="E58" s="61"/>
      <c r="F58" s="61"/>
      <c r="G58" s="61"/>
    </row>
  </sheetData>
  <sheetProtection/>
  <mergeCells count="7">
    <mergeCell ref="D58:G58"/>
    <mergeCell ref="A51:E51"/>
    <mergeCell ref="A52:E52"/>
    <mergeCell ref="F51:J51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v>43131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243971.99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163552</v>
      </c>
      <c r="J15" s="1">
        <v>1889985</v>
      </c>
    </row>
    <row r="16" spans="1:10" ht="12.75">
      <c r="A16" t="s">
        <v>92</v>
      </c>
      <c r="G16" s="5"/>
      <c r="H16" s="1">
        <v>800</v>
      </c>
      <c r="J16" s="1">
        <v>19418</v>
      </c>
    </row>
    <row r="17" spans="7:10" ht="12.75" hidden="1">
      <c r="G17" s="5"/>
      <c r="H17" s="1"/>
      <c r="J17" s="1"/>
    </row>
    <row r="18" spans="1:10" ht="12.75">
      <c r="A18" t="s">
        <v>65</v>
      </c>
      <c r="G18" s="5"/>
      <c r="H18" s="1">
        <v>14300</v>
      </c>
      <c r="J18" s="1">
        <v>42730.5</v>
      </c>
    </row>
    <row r="19" spans="1:10" ht="12.75">
      <c r="A19" t="s">
        <v>110</v>
      </c>
      <c r="G19" s="5"/>
      <c r="H19" s="1">
        <v>60949.99</v>
      </c>
      <c r="J19" s="1">
        <v>25034.75</v>
      </c>
    </row>
    <row r="20" spans="7:10" ht="12.75" hidden="1">
      <c r="G20" s="5"/>
      <c r="H20" s="1"/>
      <c r="J20" s="1"/>
    </row>
    <row r="21" spans="1:10" ht="12.75">
      <c r="A21" t="s">
        <v>66</v>
      </c>
      <c r="G21" s="5"/>
      <c r="H21" s="1">
        <v>2330</v>
      </c>
      <c r="J21" s="1">
        <v>81180</v>
      </c>
    </row>
    <row r="22" spans="1:10" ht="12.75">
      <c r="A22" t="s">
        <v>79</v>
      </c>
      <c r="G22" s="5"/>
      <c r="H22" s="1">
        <v>0</v>
      </c>
      <c r="J22" s="1">
        <v>7386.06</v>
      </c>
    </row>
    <row r="23" spans="1:10" ht="12.75">
      <c r="A23" t="s">
        <v>14</v>
      </c>
      <c r="G23" s="5"/>
      <c r="H23" s="1">
        <v>2040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-163051.61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-123754.6</v>
      </c>
      <c r="J27" s="1">
        <v>-1375420.9</v>
      </c>
    </row>
    <row r="28" spans="1:10" ht="12.75">
      <c r="A28" t="s">
        <v>12</v>
      </c>
      <c r="G28" s="5"/>
      <c r="H28" s="1">
        <v>-6512.91</v>
      </c>
      <c r="J28" s="1">
        <v>-284250.75</v>
      </c>
    </row>
    <row r="29" spans="1:10" ht="12.75">
      <c r="A29" t="s">
        <v>111</v>
      </c>
      <c r="G29" s="5"/>
      <c r="H29" s="1">
        <v>-96633.29</v>
      </c>
      <c r="J29" s="1">
        <v>-38530.45</v>
      </c>
    </row>
    <row r="30" spans="1:10" ht="12.75">
      <c r="A30" t="s">
        <v>68</v>
      </c>
      <c r="G30" s="5"/>
      <c r="H30" s="1">
        <v>-51329.51</v>
      </c>
      <c r="J30" s="1">
        <v>-950451.28</v>
      </c>
    </row>
    <row r="31" spans="1:13" ht="12.75">
      <c r="A31" t="s">
        <v>69</v>
      </c>
      <c r="G31" s="5"/>
      <c r="H31" s="1">
        <v>-7018.1</v>
      </c>
      <c r="J31" s="1">
        <v>-137989.26</v>
      </c>
      <c r="M31" s="1"/>
    </row>
    <row r="32" spans="1:10" ht="12.75">
      <c r="A32" t="s">
        <v>23</v>
      </c>
      <c r="G32" s="5"/>
      <c r="H32" s="1">
        <v>122196.8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80920.38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91</v>
      </c>
      <c r="B40" s="2"/>
      <c r="C40" s="2"/>
      <c r="D40" s="2"/>
      <c r="E40" s="2"/>
      <c r="F40" s="2"/>
      <c r="G40" s="7"/>
      <c r="H40" s="12">
        <f>H35+H37+H38+H39</f>
        <v>80920.38</v>
      </c>
      <c r="I40" s="10"/>
      <c r="J40" s="12">
        <f>J35+J37+J38+J39</f>
        <v>204907.77000000025</v>
      </c>
    </row>
    <row r="41" ht="13.5" thickTop="1"/>
    <row r="43" ht="12.75">
      <c r="D43" t="s">
        <v>112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1" t="s">
        <v>169</v>
      </c>
      <c r="B48" s="61"/>
      <c r="C48" s="61"/>
      <c r="D48" s="61"/>
      <c r="E48" s="61"/>
      <c r="F48" s="61"/>
      <c r="G48" s="60" t="s">
        <v>100</v>
      </c>
      <c r="H48" s="61"/>
      <c r="I48" s="61"/>
      <c r="J48" s="61"/>
    </row>
    <row r="49" spans="1:10" ht="12.75">
      <c r="A49" s="60" t="s">
        <v>77</v>
      </c>
      <c r="B49" s="61"/>
      <c r="C49" s="61"/>
      <c r="D49" s="61"/>
      <c r="E49" s="61"/>
      <c r="F49" s="61"/>
      <c r="G49" s="60" t="s">
        <v>97</v>
      </c>
      <c r="H49" s="61"/>
      <c r="I49" s="61"/>
      <c r="J49" s="61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1" t="str">
        <f>Ativo!D70</f>
        <v>ROSANA GARCIA DE OLIVEIRA</v>
      </c>
      <c r="E54" s="61"/>
      <c r="F54" s="61"/>
    </row>
    <row r="55" spans="4:6" ht="12.75">
      <c r="D55" s="60" t="s">
        <v>168</v>
      </c>
      <c r="E55" s="61"/>
      <c r="F55" s="61"/>
    </row>
    <row r="56" spans="4:6" ht="12.75">
      <c r="D56" s="61" t="str">
        <f>Ativo!D72</f>
        <v>CRC-PA 8066</v>
      </c>
      <c r="E56" s="61"/>
      <c r="F56" s="61"/>
    </row>
  </sheetData>
  <sheetProtection/>
  <mergeCells count="7">
    <mergeCell ref="D56:F56"/>
    <mergeCell ref="A48:F48"/>
    <mergeCell ref="A49:F49"/>
    <mergeCell ref="G48:J48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PageLayoutView="0" workbookViewId="0" topLeftCell="A60">
      <selection activeCell="A70" sqref="A70:F7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v>43131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243971.99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163552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800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14300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60949.99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2330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2040</v>
      </c>
      <c r="I24" s="5"/>
      <c r="J24" s="1">
        <v>193278.32</v>
      </c>
    </row>
    <row r="25" spans="1:10" ht="12.75">
      <c r="A25" t="s">
        <v>79</v>
      </c>
      <c r="H25" s="1">
        <f>DRE!H22</f>
        <v>0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207554.02000000002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50937.11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285248.41-H29-H44-H53-H60</f>
        <v>156616.91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36417.96999999997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122196.8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122196.8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158614.76999999996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158614.77000000002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77017.12</v>
      </c>
      <c r="I44" s="7"/>
      <c r="J44" s="11">
        <f>SUM(J45:J51)</f>
        <v>1194206.24</v>
      </c>
      <c r="K44" s="1"/>
    </row>
    <row r="45" spans="1:10" ht="12.75">
      <c r="A45" t="s">
        <v>96</v>
      </c>
      <c r="H45" s="41">
        <v>57865.36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14808.06</v>
      </c>
      <c r="I50" s="6"/>
      <c r="J50" s="1">
        <v>458882.97</v>
      </c>
    </row>
    <row r="51" spans="1:10" ht="12.75">
      <c r="A51" t="s">
        <v>72</v>
      </c>
      <c r="H51" s="41">
        <v>4343.7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677.27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677.27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80920.38</v>
      </c>
      <c r="I64" s="7"/>
      <c r="J64" s="11">
        <f>DRE!J35</f>
        <v>204907.77000000025</v>
      </c>
    </row>
    <row r="66" spans="4:8" ht="12.75">
      <c r="D66" t="s">
        <v>112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s="61" t="s">
        <v>169</v>
      </c>
      <c r="B70" s="61"/>
      <c r="C70" s="61"/>
      <c r="D70" s="61"/>
      <c r="E70" s="61"/>
      <c r="F70" s="61"/>
      <c r="G70" t="s">
        <v>100</v>
      </c>
    </row>
    <row r="71" spans="2:7" ht="12.75">
      <c r="B71" t="s">
        <v>78</v>
      </c>
      <c r="G71" t="s">
        <v>98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166</v>
      </c>
    </row>
    <row r="77" spans="4:6" ht="12.75">
      <c r="D77" s="60" t="s">
        <v>168</v>
      </c>
      <c r="E77" s="60"/>
      <c r="F77" s="60"/>
    </row>
    <row r="78" spans="4:6" ht="12.75">
      <c r="D78" s="60" t="s">
        <v>167</v>
      </c>
      <c r="E78" s="60"/>
      <c r="F78" s="60"/>
    </row>
  </sheetData>
  <sheetProtection/>
  <mergeCells count="3">
    <mergeCell ref="D77:F77"/>
    <mergeCell ref="D78:F78"/>
    <mergeCell ref="A70:F70"/>
  </mergeCells>
  <printOptions/>
  <pageMargins left="0.3937007874015748" right="0" top="0.5905511811023623" bottom="0" header="0.5118110236220472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42" sqref="A42:B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115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101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105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94</v>
      </c>
      <c r="B33" s="34"/>
      <c r="C33" s="7"/>
      <c r="D33" s="1">
        <f>DRE!H40</f>
        <v>80920.38</v>
      </c>
      <c r="E33" s="39">
        <f>D33</f>
        <v>80920.38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114</v>
      </c>
      <c r="B35" s="33">
        <f>B29+B31+B33</f>
        <v>965142.9099999999</v>
      </c>
      <c r="C35" s="33" t="e">
        <f>C29+C31+C33</f>
        <v>#REF!</v>
      </c>
      <c r="D35" s="33">
        <f>D29+D31+D33</f>
        <v>-90136.13999999993</v>
      </c>
      <c r="E35" s="33">
        <f>E29+E31+E33</f>
        <v>875006.7699999999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A38" t="s">
        <v>116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1" t="s">
        <v>169</v>
      </c>
      <c r="B42" s="61"/>
      <c r="D42" s="60" t="s">
        <v>100</v>
      </c>
      <c r="E42" s="61"/>
      <c r="F42" s="61"/>
    </row>
    <row r="43" spans="1:6" ht="12.75">
      <c r="A43" s="60" t="s">
        <v>77</v>
      </c>
      <c r="B43" s="61"/>
      <c r="D43" s="60" t="s">
        <v>97</v>
      </c>
      <c r="E43" s="61"/>
      <c r="F43" s="61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0" t="s">
        <v>166</v>
      </c>
      <c r="C49" s="60"/>
      <c r="D49" s="60"/>
    </row>
    <row r="50" spans="2:5" ht="12.75">
      <c r="B50" s="60" t="s">
        <v>168</v>
      </c>
      <c r="C50" s="60"/>
      <c r="D50" s="60"/>
      <c r="E50" s="1"/>
    </row>
    <row r="51" spans="2:4" ht="12.75">
      <c r="B51" s="60" t="s">
        <v>167</v>
      </c>
      <c r="C51" s="60"/>
      <c r="D51" s="60"/>
    </row>
  </sheetData>
  <sheetProtection/>
  <mergeCells count="7">
    <mergeCell ref="B51:D51"/>
    <mergeCell ref="A42:B42"/>
    <mergeCell ref="A43:B43"/>
    <mergeCell ref="D42:F42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7"/>
  <sheetViews>
    <sheetView tabSelected="1" zoomScalePageLayoutView="0" workbookViewId="0" topLeftCell="A68">
      <selection activeCell="A93" sqref="A93"/>
    </sheetView>
  </sheetViews>
  <sheetFormatPr defaultColWidth="9.140625" defaultRowHeight="12.75"/>
  <cols>
    <col min="1" max="1" width="77.57421875" style="0" bestFit="1" customWidth="1"/>
    <col min="2" max="2" width="12.28125" style="47" bestFit="1" customWidth="1"/>
  </cols>
  <sheetData>
    <row r="3" ht="12.75">
      <c r="A3" s="49" t="s">
        <v>74</v>
      </c>
    </row>
    <row r="4" ht="12.75">
      <c r="A4" s="4" t="s">
        <v>52</v>
      </c>
    </row>
    <row r="5" ht="12.75">
      <c r="A5" s="4"/>
    </row>
    <row r="6" ht="12.75">
      <c r="A6" s="57" t="s">
        <v>35</v>
      </c>
    </row>
    <row r="7" ht="12.75">
      <c r="A7" s="58" t="s">
        <v>26</v>
      </c>
    </row>
    <row r="8" ht="12.75">
      <c r="A8" s="4"/>
    </row>
    <row r="10" ht="13.5" thickBot="1">
      <c r="B10" s="50" t="s">
        <v>117</v>
      </c>
    </row>
    <row r="11" ht="13.5" thickTop="1"/>
    <row r="12" ht="12.75">
      <c r="A12" s="2" t="s">
        <v>118</v>
      </c>
    </row>
    <row r="14" spans="1:2" ht="13.5" thickBot="1">
      <c r="A14" s="2" t="s">
        <v>119</v>
      </c>
      <c r="B14" s="51">
        <v>80920.38</v>
      </c>
    </row>
    <row r="15" ht="13.5" thickTop="1">
      <c r="B15" s="48"/>
    </row>
    <row r="16" spans="1:2" ht="12.75">
      <c r="A16" t="s">
        <v>120</v>
      </c>
      <c r="B16" s="48"/>
    </row>
    <row r="17" spans="1:2" ht="12.75">
      <c r="A17" t="s">
        <v>121</v>
      </c>
      <c r="B17" s="48">
        <v>12441.09</v>
      </c>
    </row>
    <row r="18" spans="1:2" ht="12.75">
      <c r="A18" t="s">
        <v>122</v>
      </c>
      <c r="B18" s="48">
        <v>0</v>
      </c>
    </row>
    <row r="19" spans="1:2" ht="12.75">
      <c r="A19" t="s">
        <v>123</v>
      </c>
      <c r="B19" s="48">
        <v>0</v>
      </c>
    </row>
    <row r="20" spans="1:2" ht="12.75">
      <c r="A20" t="s">
        <v>124</v>
      </c>
      <c r="B20" s="48">
        <v>103734.41</v>
      </c>
    </row>
    <row r="21" spans="1:2" ht="12.75">
      <c r="A21" t="s">
        <v>125</v>
      </c>
      <c r="B21" s="48">
        <v>0</v>
      </c>
    </row>
    <row r="22" spans="1:2" ht="12.75">
      <c r="A22" t="s">
        <v>126</v>
      </c>
      <c r="B22" s="48">
        <v>0</v>
      </c>
    </row>
    <row r="23" spans="1:2" ht="12.75">
      <c r="A23" t="s">
        <v>127</v>
      </c>
      <c r="B23" s="48">
        <v>0</v>
      </c>
    </row>
    <row r="24" ht="12.75">
      <c r="B24" s="48"/>
    </row>
    <row r="25" spans="1:2" ht="12.75">
      <c r="A25" t="s">
        <v>128</v>
      </c>
      <c r="B25" s="48"/>
    </row>
    <row r="26" ht="12.75">
      <c r="B26" s="48"/>
    </row>
    <row r="27" spans="1:2" ht="12.75">
      <c r="A27" t="s">
        <v>129</v>
      </c>
      <c r="B27" s="48">
        <v>1600.5999999999767</v>
      </c>
    </row>
    <row r="28" spans="1:2" ht="12.75">
      <c r="A28" t="s">
        <v>130</v>
      </c>
      <c r="B28" s="48">
        <v>290.1999999999989</v>
      </c>
    </row>
    <row r="29" spans="1:2" ht="12.75">
      <c r="A29" t="s">
        <v>131</v>
      </c>
      <c r="B29" s="59">
        <v>-4330.53</v>
      </c>
    </row>
    <row r="30" spans="1:2" ht="12.75">
      <c r="A30" t="s">
        <v>132</v>
      </c>
      <c r="B30" s="48">
        <v>96449.99999999999</v>
      </c>
    </row>
    <row r="31" spans="1:2" ht="12.75">
      <c r="A31" t="s">
        <v>133</v>
      </c>
      <c r="B31" s="48">
        <v>0</v>
      </c>
    </row>
    <row r="32" spans="1:2" ht="12.75">
      <c r="A32" t="s">
        <v>134</v>
      </c>
      <c r="B32" s="48">
        <v>0</v>
      </c>
    </row>
    <row r="33" spans="1:2" ht="12.75">
      <c r="A33" t="s">
        <v>135</v>
      </c>
      <c r="B33" s="48">
        <v>0</v>
      </c>
    </row>
    <row r="34" spans="1:2" ht="12.75">
      <c r="A34" t="s">
        <v>136</v>
      </c>
      <c r="B34" s="48">
        <v>0</v>
      </c>
    </row>
    <row r="35" spans="1:2" ht="12.75">
      <c r="A35" t="s">
        <v>137</v>
      </c>
      <c r="B35" s="48">
        <v>0</v>
      </c>
    </row>
    <row r="36" ht="12.75">
      <c r="B36" s="48"/>
    </row>
    <row r="37" spans="1:2" ht="12.75">
      <c r="A37" t="s">
        <v>138</v>
      </c>
      <c r="B37" s="48"/>
    </row>
    <row r="38" spans="1:2" ht="12.75">
      <c r="A38" t="s">
        <v>139</v>
      </c>
      <c r="B38" s="48">
        <v>2776585.58</v>
      </c>
    </row>
    <row r="39" spans="1:2" ht="12.75">
      <c r="A39" t="s">
        <v>140</v>
      </c>
      <c r="B39" s="48">
        <v>157.67000000000007</v>
      </c>
    </row>
    <row r="40" spans="1:2" ht="12.75">
      <c r="A40" t="s">
        <v>140</v>
      </c>
      <c r="B40" s="48">
        <v>-139650.55</v>
      </c>
    </row>
    <row r="41" spans="1:2" ht="12.75">
      <c r="A41" t="s">
        <v>141</v>
      </c>
      <c r="B41" s="48">
        <v>0</v>
      </c>
    </row>
    <row r="42" spans="1:2" ht="12.75">
      <c r="A42" t="s">
        <v>142</v>
      </c>
      <c r="B42" s="48">
        <v>0</v>
      </c>
    </row>
    <row r="43" ht="12.75">
      <c r="B43" s="48"/>
    </row>
    <row r="44" spans="1:2" ht="13.5" thickBot="1">
      <c r="A44" s="14" t="s">
        <v>143</v>
      </c>
      <c r="B44" s="52">
        <v>2928198.85</v>
      </c>
    </row>
    <row r="45" ht="13.5" thickTop="1">
      <c r="B45" s="48"/>
    </row>
    <row r="46" spans="1:2" ht="12.75">
      <c r="A46" s="2" t="s">
        <v>144</v>
      </c>
      <c r="B46" s="48"/>
    </row>
    <row r="47" spans="1:2" ht="12.75">
      <c r="A47" t="s">
        <v>145</v>
      </c>
      <c r="B47" s="48">
        <v>0</v>
      </c>
    </row>
    <row r="48" spans="1:2" ht="12.75">
      <c r="A48" t="s">
        <v>146</v>
      </c>
      <c r="B48" s="48">
        <v>0</v>
      </c>
    </row>
    <row r="49" spans="1:2" ht="12.75">
      <c r="A49" t="s">
        <v>147</v>
      </c>
      <c r="B49" s="48">
        <v>0</v>
      </c>
    </row>
    <row r="50" spans="1:2" ht="12.75">
      <c r="A50" t="s">
        <v>148</v>
      </c>
      <c r="B50" s="48">
        <v>0</v>
      </c>
    </row>
    <row r="51" spans="1:2" ht="12.75">
      <c r="A51" t="s">
        <v>149</v>
      </c>
      <c r="B51" s="48">
        <v>0</v>
      </c>
    </row>
    <row r="52" spans="1:2" ht="12.75">
      <c r="A52" t="s">
        <v>150</v>
      </c>
      <c r="B52" s="48">
        <v>0</v>
      </c>
    </row>
    <row r="53" spans="1:2" ht="12.75">
      <c r="A53" t="s">
        <v>151</v>
      </c>
      <c r="B53" s="48">
        <v>0</v>
      </c>
    </row>
    <row r="54" spans="1:2" ht="12.75">
      <c r="A54" t="s">
        <v>152</v>
      </c>
      <c r="B54" s="48">
        <v>0</v>
      </c>
    </row>
    <row r="55" spans="1:2" ht="12.75">
      <c r="A55" t="s">
        <v>153</v>
      </c>
      <c r="B55" s="48">
        <v>-2893399.58</v>
      </c>
    </row>
    <row r="56" spans="1:2" ht="12.75">
      <c r="A56" t="s">
        <v>3</v>
      </c>
      <c r="B56" s="48"/>
    </row>
    <row r="57" spans="1:2" ht="13.5" thickBot="1">
      <c r="A57" s="2" t="s">
        <v>154</v>
      </c>
      <c r="B57" s="51">
        <v>-2893399.58</v>
      </c>
    </row>
    <row r="58" ht="13.5" thickTop="1">
      <c r="B58" s="48"/>
    </row>
    <row r="59" spans="1:2" ht="12.75">
      <c r="A59" s="2" t="s">
        <v>155</v>
      </c>
      <c r="B59" s="48"/>
    </row>
    <row r="60" spans="1:2" ht="12.75">
      <c r="A60" t="s">
        <v>156</v>
      </c>
      <c r="B60" s="48">
        <v>0</v>
      </c>
    </row>
    <row r="61" spans="1:2" ht="12.75">
      <c r="A61" t="s">
        <v>157</v>
      </c>
      <c r="B61" s="48">
        <v>0</v>
      </c>
    </row>
    <row r="62" spans="1:2" ht="12.75">
      <c r="A62" t="s">
        <v>158</v>
      </c>
      <c r="B62" s="48">
        <v>0</v>
      </c>
    </row>
    <row r="63" spans="1:2" ht="12.75">
      <c r="A63" t="s">
        <v>159</v>
      </c>
      <c r="B63" s="48">
        <v>0</v>
      </c>
    </row>
    <row r="64" spans="1:2" ht="12.75">
      <c r="A64" t="s">
        <v>160</v>
      </c>
      <c r="B64" s="48">
        <v>0</v>
      </c>
    </row>
    <row r="65" spans="1:2" ht="12.75">
      <c r="A65" t="s">
        <v>161</v>
      </c>
      <c r="B65" s="48">
        <v>0</v>
      </c>
    </row>
    <row r="66" spans="1:2" ht="12.75">
      <c r="A66" t="s">
        <v>162</v>
      </c>
      <c r="B66" s="48">
        <v>0</v>
      </c>
    </row>
    <row r="67" ht="12.75">
      <c r="B67" s="48"/>
    </row>
    <row r="68" spans="1:2" ht="12.75">
      <c r="A68" t="s">
        <v>154</v>
      </c>
      <c r="B68" s="48">
        <v>0</v>
      </c>
    </row>
    <row r="69" ht="12.75">
      <c r="B69" s="48"/>
    </row>
    <row r="70" spans="1:2" ht="13.5" thickBot="1">
      <c r="A70" s="2" t="s">
        <v>163</v>
      </c>
      <c r="B70" s="51">
        <v>70997.17000000001</v>
      </c>
    </row>
    <row r="71" spans="1:2" ht="14.25" thickBot="1" thickTop="1">
      <c r="A71" s="2" t="s">
        <v>164</v>
      </c>
      <c r="B71" s="53">
        <v>1808.67</v>
      </c>
    </row>
    <row r="72" spans="1:2" ht="14.25" thickBot="1" thickTop="1">
      <c r="A72" s="2" t="s">
        <v>165</v>
      </c>
      <c r="B72" s="51">
        <v>72805.84000000001</v>
      </c>
    </row>
    <row r="73" ht="13.5" thickTop="1">
      <c r="B73" s="48"/>
    </row>
    <row r="74" ht="12.75">
      <c r="B74" s="48"/>
    </row>
    <row r="75" spans="1:2" ht="12.75">
      <c r="A75" s="49" t="s">
        <v>112</v>
      </c>
      <c r="B75" s="48"/>
    </row>
    <row r="76" ht="12.75">
      <c r="B76" s="48"/>
    </row>
    <row r="77" ht="12.75">
      <c r="B77" s="48"/>
    </row>
    <row r="78" spans="1:5" ht="12.75">
      <c r="A78" s="61" t="s">
        <v>169</v>
      </c>
      <c r="B78" s="61"/>
      <c r="C78" s="55"/>
      <c r="D78" s="55"/>
      <c r="E78" s="55"/>
    </row>
    <row r="79" spans="1:5" ht="12.75">
      <c r="A79" s="54" t="s">
        <v>77</v>
      </c>
      <c r="C79" s="55"/>
      <c r="D79" s="55"/>
      <c r="E79" s="55"/>
    </row>
    <row r="80" ht="12.75">
      <c r="B80"/>
    </row>
    <row r="81" spans="2:6" ht="12.75">
      <c r="B81"/>
      <c r="C81" s="6"/>
      <c r="D81" s="6"/>
      <c r="E81" s="6"/>
      <c r="F81" s="6"/>
    </row>
    <row r="82" spans="1:6" ht="12.75">
      <c r="A82" s="49" t="s">
        <v>100</v>
      </c>
      <c r="B82" s="56"/>
      <c r="E82" s="6"/>
      <c r="F82" s="6"/>
    </row>
    <row r="83" spans="1:7" ht="12.75">
      <c r="A83" s="49" t="s">
        <v>98</v>
      </c>
      <c r="B83" s="55"/>
      <c r="E83" s="6"/>
      <c r="F83" s="6"/>
      <c r="G83" s="6"/>
    </row>
    <row r="84" ht="12.75">
      <c r="B84" s="56"/>
    </row>
    <row r="85" ht="12.75">
      <c r="B85"/>
    </row>
    <row r="86" spans="1:2" ht="12.75">
      <c r="A86" s="54" t="s">
        <v>166</v>
      </c>
      <c r="B86"/>
    </row>
    <row r="87" spans="1:2" ht="12.75">
      <c r="A87" s="54" t="s">
        <v>168</v>
      </c>
      <c r="B87"/>
    </row>
    <row r="88" spans="1:2" ht="12.75">
      <c r="A88" s="54" t="s">
        <v>167</v>
      </c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</sheetData>
  <sheetProtection/>
  <mergeCells count="1">
    <mergeCell ref="A78:B78"/>
  </mergeCells>
  <printOptions/>
  <pageMargins left="0.511811024" right="0.511811024" top="0.787401575" bottom="0.787401575" header="0.31496062" footer="0.3149606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2021-02-05T12:48:52Z</cp:lastPrinted>
  <dcterms:created xsi:type="dcterms:W3CDTF">1999-02-04T01:52:30Z</dcterms:created>
  <dcterms:modified xsi:type="dcterms:W3CDTF">2021-02-15T16:10:44Z</dcterms:modified>
  <cp:category/>
  <cp:version/>
  <cp:contentType/>
  <cp:contentStatus/>
</cp:coreProperties>
</file>